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004605.KRVDIAD\Desktop\Downloads\"/>
    </mc:Choice>
  </mc:AlternateContent>
  <bookViews>
    <workbookView xWindow="0" yWindow="0" windowWidth="28800" windowHeight="12405"/>
  </bookViews>
  <sheets>
    <sheet name="품질시험종목(80종) 및 수수료(2024)" sheetId="4" r:id="rId1"/>
  </sheets>
  <externalReferences>
    <externalReference r:id="rId2"/>
  </externalReferences>
  <definedNames>
    <definedName name="_xlnm._FilterDatabase" localSheetId="0" hidden="1">'품질시험종목(80종) 및 수수료(2024)'!$B$4:$O$84</definedName>
    <definedName name="_xlnm.Print_Area" localSheetId="0">'품질시험종목(80종) 및 수수료(2024)'!$B$2:$O$84</definedName>
    <definedName name="_xlnm.Print_Titles" localSheetId="0">'품질시험종목(80종) 및 수수료(2024)'!$B:$O,'품질시험종목(80종) 및 수수료(2024)'!$2:$4</definedName>
  </definedNames>
  <calcPr calcId="162913"/>
</workbook>
</file>

<file path=xl/calcChain.xml><?xml version="1.0" encoding="utf-8"?>
<calcChain xmlns="http://schemas.openxmlformats.org/spreadsheetml/2006/main">
  <c r="K84" i="4" l="1"/>
  <c r="L84" i="4" s="1"/>
  <c r="M84" i="4" s="1"/>
  <c r="N84" i="4" s="1"/>
  <c r="I84" i="4"/>
  <c r="J84" i="4" s="1"/>
  <c r="H84" i="4"/>
  <c r="E84" i="4"/>
  <c r="D84" i="4"/>
  <c r="C84" i="4"/>
  <c r="B84" i="4"/>
  <c r="K83" i="4"/>
  <c r="L83" i="4" s="1"/>
  <c r="M83" i="4" s="1"/>
  <c r="N83" i="4" s="1"/>
  <c r="J83" i="4"/>
  <c r="I83" i="4"/>
  <c r="H83" i="4"/>
  <c r="E83" i="4"/>
  <c r="D83" i="4"/>
  <c r="C83" i="4"/>
  <c r="B83" i="4"/>
  <c r="K82" i="4"/>
  <c r="L82" i="4" s="1"/>
  <c r="M82" i="4" s="1"/>
  <c r="N82" i="4" s="1"/>
  <c r="J82" i="4"/>
  <c r="I82" i="4"/>
  <c r="H82" i="4"/>
  <c r="E82" i="4"/>
  <c r="D82" i="4"/>
  <c r="C82" i="4"/>
  <c r="B82" i="4"/>
  <c r="K81" i="4"/>
  <c r="L81" i="4" s="1"/>
  <c r="M81" i="4" s="1"/>
  <c r="N81" i="4" s="1"/>
  <c r="J81" i="4"/>
  <c r="I81" i="4"/>
  <c r="H81" i="4"/>
  <c r="E81" i="4"/>
  <c r="D81" i="4"/>
  <c r="C81" i="4"/>
  <c r="B81" i="4"/>
  <c r="K80" i="4"/>
  <c r="L80" i="4" s="1"/>
  <c r="M80" i="4" s="1"/>
  <c r="N80" i="4" s="1"/>
  <c r="I80" i="4"/>
  <c r="J80" i="4" s="1"/>
  <c r="H80" i="4"/>
  <c r="E80" i="4"/>
  <c r="D80" i="4"/>
  <c r="C80" i="4"/>
  <c r="B80" i="4"/>
  <c r="K79" i="4"/>
  <c r="L79" i="4" s="1"/>
  <c r="M79" i="4" s="1"/>
  <c r="N79" i="4" s="1"/>
  <c r="I79" i="4"/>
  <c r="J79" i="4" s="1"/>
  <c r="H79" i="4"/>
  <c r="E79" i="4"/>
  <c r="D79" i="4"/>
  <c r="C79" i="4"/>
  <c r="B79" i="4"/>
  <c r="K78" i="4"/>
  <c r="L78" i="4" s="1"/>
  <c r="M78" i="4" s="1"/>
  <c r="N78" i="4" s="1"/>
  <c r="I78" i="4"/>
  <c r="J78" i="4" s="1"/>
  <c r="H78" i="4"/>
  <c r="E78" i="4"/>
  <c r="D78" i="4"/>
  <c r="C78" i="4"/>
  <c r="B78" i="4"/>
  <c r="L77" i="4"/>
  <c r="M77" i="4" s="1"/>
  <c r="N77" i="4" s="1"/>
  <c r="K77" i="4"/>
  <c r="I77" i="4"/>
  <c r="J77" i="4" s="1"/>
  <c r="H77" i="4"/>
  <c r="E77" i="4"/>
  <c r="D77" i="4"/>
  <c r="C77" i="4"/>
  <c r="B77" i="4"/>
  <c r="L76" i="4"/>
  <c r="M76" i="4" s="1"/>
  <c r="N76" i="4" s="1"/>
  <c r="K76" i="4"/>
  <c r="I76" i="4"/>
  <c r="J76" i="4" s="1"/>
  <c r="H76" i="4"/>
  <c r="E76" i="4"/>
  <c r="D76" i="4"/>
  <c r="C76" i="4"/>
  <c r="B76" i="4"/>
  <c r="L75" i="4"/>
  <c r="M75" i="4" s="1"/>
  <c r="N75" i="4" s="1"/>
  <c r="K75" i="4"/>
  <c r="J75" i="4"/>
  <c r="I75" i="4"/>
  <c r="H75" i="4"/>
  <c r="E75" i="4"/>
  <c r="D75" i="4"/>
  <c r="C75" i="4"/>
  <c r="B75" i="4"/>
  <c r="K74" i="4"/>
  <c r="L74" i="4" s="1"/>
  <c r="M74" i="4" s="1"/>
  <c r="N74" i="4" s="1"/>
  <c r="J74" i="4"/>
  <c r="I74" i="4"/>
  <c r="H74" i="4"/>
  <c r="E74" i="4"/>
  <c r="D74" i="4"/>
  <c r="C74" i="4"/>
  <c r="B74" i="4"/>
  <c r="K73" i="4"/>
  <c r="L73" i="4" s="1"/>
  <c r="M73" i="4" s="1"/>
  <c r="N73" i="4" s="1"/>
  <c r="J73" i="4"/>
  <c r="I73" i="4"/>
  <c r="H73" i="4"/>
  <c r="E73" i="4"/>
  <c r="D73" i="4"/>
  <c r="C73" i="4"/>
  <c r="B73" i="4"/>
  <c r="K72" i="4"/>
  <c r="L72" i="4" s="1"/>
  <c r="M72" i="4" s="1"/>
  <c r="N72" i="4" s="1"/>
  <c r="I72" i="4"/>
  <c r="J72" i="4" s="1"/>
  <c r="H72" i="4"/>
  <c r="E72" i="4"/>
  <c r="D72" i="4"/>
  <c r="C72" i="4"/>
  <c r="B72" i="4"/>
  <c r="K71" i="4"/>
  <c r="L71" i="4" s="1"/>
  <c r="M71" i="4" s="1"/>
  <c r="N71" i="4" s="1"/>
  <c r="I71" i="4"/>
  <c r="J71" i="4" s="1"/>
  <c r="H71" i="4"/>
  <c r="E71" i="4"/>
  <c r="D71" i="4"/>
  <c r="C71" i="4"/>
  <c r="B71" i="4"/>
  <c r="K70" i="4"/>
  <c r="L70" i="4" s="1"/>
  <c r="M70" i="4" s="1"/>
  <c r="N70" i="4" s="1"/>
  <c r="I70" i="4"/>
  <c r="J70" i="4" s="1"/>
  <c r="H70" i="4"/>
  <c r="E70" i="4"/>
  <c r="D70" i="4"/>
  <c r="C70" i="4"/>
  <c r="B70" i="4"/>
  <c r="L69" i="4"/>
  <c r="M69" i="4" s="1"/>
  <c r="N69" i="4" s="1"/>
  <c r="K69" i="4"/>
  <c r="I69" i="4"/>
  <c r="J69" i="4" s="1"/>
  <c r="H69" i="4"/>
  <c r="E69" i="4"/>
  <c r="D69" i="4"/>
  <c r="C69" i="4"/>
  <c r="B69" i="4"/>
  <c r="L68" i="4"/>
  <c r="M68" i="4" s="1"/>
  <c r="N68" i="4" s="1"/>
  <c r="K68" i="4"/>
  <c r="I68" i="4"/>
  <c r="J68" i="4" s="1"/>
  <c r="H68" i="4"/>
  <c r="E68" i="4"/>
  <c r="D68" i="4"/>
  <c r="C68" i="4"/>
  <c r="B68" i="4"/>
  <c r="L67" i="4"/>
  <c r="M67" i="4" s="1"/>
  <c r="N67" i="4" s="1"/>
  <c r="K67" i="4"/>
  <c r="J67" i="4"/>
  <c r="I67" i="4"/>
  <c r="H67" i="4"/>
  <c r="E67" i="4"/>
  <c r="D67" i="4"/>
  <c r="C67" i="4"/>
  <c r="B67" i="4"/>
  <c r="M66" i="4"/>
  <c r="N66" i="4" s="1"/>
  <c r="L66" i="4"/>
  <c r="K66" i="4"/>
  <c r="J66" i="4"/>
  <c r="I66" i="4"/>
  <c r="H66" i="4"/>
  <c r="E66" i="4"/>
  <c r="D66" i="4"/>
  <c r="C66" i="4"/>
  <c r="B66" i="4"/>
  <c r="K65" i="4"/>
  <c r="L65" i="4" s="1"/>
  <c r="M65" i="4" s="1"/>
  <c r="N65" i="4" s="1"/>
  <c r="J65" i="4"/>
  <c r="I65" i="4"/>
  <c r="H65" i="4"/>
  <c r="E65" i="4"/>
  <c r="D65" i="4"/>
  <c r="C65" i="4"/>
  <c r="B65" i="4"/>
  <c r="K64" i="4"/>
  <c r="L64" i="4" s="1"/>
  <c r="M64" i="4" s="1"/>
  <c r="N64" i="4" s="1"/>
  <c r="J64" i="4"/>
  <c r="I64" i="4"/>
  <c r="H64" i="4"/>
  <c r="E64" i="4"/>
  <c r="D64" i="4"/>
  <c r="C64" i="4"/>
  <c r="B64" i="4"/>
  <c r="K63" i="4"/>
  <c r="L63" i="4" s="1"/>
  <c r="M63" i="4" s="1"/>
  <c r="N63" i="4" s="1"/>
  <c r="I63" i="4"/>
  <c r="J63" i="4" s="1"/>
  <c r="H63" i="4"/>
  <c r="E63" i="4"/>
  <c r="D63" i="4"/>
  <c r="C63" i="4"/>
  <c r="B63" i="4"/>
  <c r="K62" i="4"/>
  <c r="L62" i="4" s="1"/>
  <c r="M62" i="4" s="1"/>
  <c r="N62" i="4" s="1"/>
  <c r="I62" i="4"/>
  <c r="J62" i="4" s="1"/>
  <c r="H62" i="4"/>
  <c r="E62" i="4"/>
  <c r="D62" i="4"/>
  <c r="C62" i="4"/>
  <c r="B62" i="4"/>
  <c r="L61" i="4"/>
  <c r="M61" i="4" s="1"/>
  <c r="N61" i="4" s="1"/>
  <c r="K61" i="4"/>
  <c r="I61" i="4"/>
  <c r="J61" i="4" s="1"/>
  <c r="H61" i="4"/>
  <c r="E61" i="4"/>
  <c r="D61" i="4"/>
  <c r="C61" i="4"/>
  <c r="B61" i="4"/>
  <c r="L60" i="4"/>
  <c r="M60" i="4" s="1"/>
  <c r="N60" i="4" s="1"/>
  <c r="K60" i="4"/>
  <c r="I60" i="4"/>
  <c r="J60" i="4" s="1"/>
  <c r="H60" i="4"/>
  <c r="E60" i="4"/>
  <c r="D60" i="4"/>
  <c r="C60" i="4"/>
  <c r="B60" i="4"/>
  <c r="L59" i="4"/>
  <c r="M59" i="4" s="1"/>
  <c r="N59" i="4" s="1"/>
  <c r="K59" i="4"/>
  <c r="J59" i="4"/>
  <c r="I59" i="4"/>
  <c r="H59" i="4"/>
  <c r="E59" i="4"/>
  <c r="D59" i="4"/>
  <c r="C59" i="4"/>
  <c r="B59" i="4"/>
  <c r="K58" i="4"/>
  <c r="L58" i="4" s="1"/>
  <c r="M58" i="4" s="1"/>
  <c r="N58" i="4" s="1"/>
  <c r="J58" i="4"/>
  <c r="I58" i="4"/>
  <c r="H58" i="4"/>
  <c r="E58" i="4"/>
  <c r="D58" i="4"/>
  <c r="C58" i="4"/>
  <c r="B58" i="4"/>
  <c r="K57" i="4"/>
  <c r="L57" i="4" s="1"/>
  <c r="M57" i="4" s="1"/>
  <c r="N57" i="4" s="1"/>
  <c r="J57" i="4"/>
  <c r="I57" i="4"/>
  <c r="H57" i="4"/>
  <c r="E57" i="4"/>
  <c r="D57" i="4"/>
  <c r="C57" i="4"/>
  <c r="B57" i="4"/>
  <c r="K56" i="4"/>
  <c r="L56" i="4" s="1"/>
  <c r="M56" i="4" s="1"/>
  <c r="N56" i="4" s="1"/>
  <c r="I56" i="4"/>
  <c r="J56" i="4" s="1"/>
  <c r="H56" i="4"/>
  <c r="E56" i="4"/>
  <c r="D56" i="4"/>
  <c r="C56" i="4"/>
  <c r="B56" i="4"/>
  <c r="K55" i="4"/>
  <c r="L55" i="4" s="1"/>
  <c r="M55" i="4" s="1"/>
  <c r="N55" i="4" s="1"/>
  <c r="I55" i="4"/>
  <c r="J55" i="4" s="1"/>
  <c r="H55" i="4"/>
  <c r="E55" i="4"/>
  <c r="D55" i="4"/>
  <c r="C55" i="4"/>
  <c r="B55" i="4"/>
  <c r="K54" i="4"/>
  <c r="L54" i="4" s="1"/>
  <c r="M54" i="4" s="1"/>
  <c r="N54" i="4" s="1"/>
  <c r="I54" i="4"/>
  <c r="J54" i="4" s="1"/>
  <c r="H54" i="4"/>
  <c r="E54" i="4"/>
  <c r="D54" i="4"/>
  <c r="C54" i="4"/>
  <c r="B54" i="4"/>
  <c r="L53" i="4"/>
  <c r="M53" i="4" s="1"/>
  <c r="N53" i="4" s="1"/>
  <c r="K53" i="4"/>
  <c r="I53" i="4"/>
  <c r="J53" i="4" s="1"/>
  <c r="H53" i="4"/>
  <c r="E53" i="4"/>
  <c r="D53" i="4"/>
  <c r="C53" i="4"/>
  <c r="B53" i="4"/>
  <c r="L52" i="4"/>
  <c r="M52" i="4" s="1"/>
  <c r="N52" i="4" s="1"/>
  <c r="K52" i="4"/>
  <c r="I52" i="4"/>
  <c r="J52" i="4" s="1"/>
  <c r="H52" i="4"/>
  <c r="E52" i="4"/>
  <c r="D52" i="4"/>
  <c r="C52" i="4"/>
  <c r="B52" i="4"/>
  <c r="K51" i="4"/>
  <c r="L51" i="4" s="1"/>
  <c r="M51" i="4" s="1"/>
  <c r="N51" i="4" s="1"/>
  <c r="J51" i="4"/>
  <c r="I51" i="4"/>
  <c r="H51" i="4"/>
  <c r="E51" i="4"/>
  <c r="D51" i="4"/>
  <c r="C51" i="4"/>
  <c r="B51" i="4"/>
  <c r="K50" i="4"/>
  <c r="L50" i="4" s="1"/>
  <c r="M50" i="4" s="1"/>
  <c r="N50" i="4" s="1"/>
  <c r="J50" i="4"/>
  <c r="I50" i="4"/>
  <c r="H50" i="4"/>
  <c r="E50" i="4"/>
  <c r="D50" i="4"/>
  <c r="C50" i="4"/>
  <c r="B50" i="4"/>
  <c r="M49" i="4"/>
  <c r="N49" i="4" s="1"/>
  <c r="L49" i="4"/>
  <c r="K49" i="4"/>
  <c r="J49" i="4"/>
  <c r="I49" i="4"/>
  <c r="H49" i="4"/>
  <c r="E49" i="4"/>
  <c r="D49" i="4"/>
  <c r="C49" i="4"/>
  <c r="B49" i="4"/>
  <c r="K48" i="4"/>
  <c r="L48" i="4" s="1"/>
  <c r="M48" i="4" s="1"/>
  <c r="N48" i="4" s="1"/>
  <c r="I48" i="4"/>
  <c r="J48" i="4" s="1"/>
  <c r="H48" i="4"/>
  <c r="E48" i="4"/>
  <c r="D48" i="4"/>
  <c r="C48" i="4"/>
  <c r="B48" i="4"/>
  <c r="K47" i="4"/>
  <c r="L47" i="4" s="1"/>
  <c r="M47" i="4" s="1"/>
  <c r="N47" i="4" s="1"/>
  <c r="J47" i="4"/>
  <c r="I47" i="4"/>
  <c r="H47" i="4"/>
  <c r="E47" i="4"/>
  <c r="D47" i="4"/>
  <c r="C47" i="4"/>
  <c r="B47" i="4"/>
  <c r="K46" i="4"/>
  <c r="L46" i="4" s="1"/>
  <c r="M46" i="4" s="1"/>
  <c r="N46" i="4" s="1"/>
  <c r="I46" i="4"/>
  <c r="J46" i="4" s="1"/>
  <c r="H46" i="4"/>
  <c r="E46" i="4"/>
  <c r="D46" i="4"/>
  <c r="C46" i="4"/>
  <c r="B46" i="4"/>
  <c r="L45" i="4"/>
  <c r="M45" i="4" s="1"/>
  <c r="N45" i="4" s="1"/>
  <c r="K45" i="4"/>
  <c r="I45" i="4"/>
  <c r="J45" i="4" s="1"/>
  <c r="H45" i="4"/>
  <c r="E45" i="4"/>
  <c r="D45" i="4"/>
  <c r="C45" i="4"/>
  <c r="B45" i="4"/>
  <c r="L44" i="4"/>
  <c r="M44" i="4" s="1"/>
  <c r="N44" i="4" s="1"/>
  <c r="K44" i="4"/>
  <c r="I44" i="4"/>
  <c r="J44" i="4" s="1"/>
  <c r="H44" i="4"/>
  <c r="E44" i="4"/>
  <c r="D44" i="4"/>
  <c r="C44" i="4"/>
  <c r="B44" i="4"/>
  <c r="K43" i="4"/>
  <c r="L43" i="4" s="1"/>
  <c r="M43" i="4" s="1"/>
  <c r="N43" i="4" s="1"/>
  <c r="J43" i="4"/>
  <c r="I43" i="4"/>
  <c r="H43" i="4"/>
  <c r="E43" i="4"/>
  <c r="D43" i="4"/>
  <c r="C43" i="4"/>
  <c r="B43" i="4"/>
  <c r="K42" i="4"/>
  <c r="L42" i="4" s="1"/>
  <c r="M42" i="4" s="1"/>
  <c r="N42" i="4" s="1"/>
  <c r="J42" i="4"/>
  <c r="I42" i="4"/>
  <c r="H42" i="4"/>
  <c r="E42" i="4"/>
  <c r="D42" i="4"/>
  <c r="C42" i="4"/>
  <c r="B42" i="4"/>
  <c r="K41" i="4"/>
  <c r="L41" i="4" s="1"/>
  <c r="M41" i="4" s="1"/>
  <c r="N41" i="4" s="1"/>
  <c r="J41" i="4"/>
  <c r="I41" i="4"/>
  <c r="H41" i="4"/>
  <c r="E41" i="4"/>
  <c r="D41" i="4"/>
  <c r="C41" i="4"/>
  <c r="B41" i="4"/>
  <c r="K40" i="4"/>
  <c r="L40" i="4" s="1"/>
  <c r="M40" i="4" s="1"/>
  <c r="N40" i="4" s="1"/>
  <c r="I40" i="4"/>
  <c r="J40" i="4" s="1"/>
  <c r="H40" i="4"/>
  <c r="E40" i="4"/>
  <c r="D40" i="4"/>
  <c r="C40" i="4"/>
  <c r="B40" i="4"/>
  <c r="K39" i="4"/>
  <c r="L39" i="4" s="1"/>
  <c r="M39" i="4" s="1"/>
  <c r="N39" i="4" s="1"/>
  <c r="J39" i="4"/>
  <c r="I39" i="4"/>
  <c r="H39" i="4"/>
  <c r="E39" i="4"/>
  <c r="D39" i="4"/>
  <c r="C39" i="4"/>
  <c r="B39" i="4"/>
  <c r="K38" i="4"/>
  <c r="L38" i="4" s="1"/>
  <c r="M38" i="4" s="1"/>
  <c r="N38" i="4" s="1"/>
  <c r="I38" i="4"/>
  <c r="J38" i="4" s="1"/>
  <c r="H38" i="4"/>
  <c r="E38" i="4"/>
  <c r="C38" i="4"/>
  <c r="B38" i="4"/>
  <c r="K37" i="4"/>
  <c r="L37" i="4" s="1"/>
  <c r="M37" i="4" s="1"/>
  <c r="N37" i="4" s="1"/>
  <c r="I37" i="4"/>
  <c r="J37" i="4" s="1"/>
  <c r="H37" i="4"/>
  <c r="E37" i="4"/>
  <c r="D37" i="4"/>
  <c r="C37" i="4"/>
  <c r="B37" i="4"/>
  <c r="K36" i="4"/>
  <c r="L36" i="4" s="1"/>
  <c r="M36" i="4" s="1"/>
  <c r="N36" i="4" s="1"/>
  <c r="J36" i="4"/>
  <c r="I36" i="4"/>
  <c r="H36" i="4"/>
  <c r="E36" i="4"/>
  <c r="D36" i="4"/>
  <c r="C36" i="4"/>
  <c r="B36" i="4"/>
  <c r="K35" i="4"/>
  <c r="L35" i="4" s="1"/>
  <c r="M35" i="4" s="1"/>
  <c r="N35" i="4" s="1"/>
  <c r="I35" i="4"/>
  <c r="J35" i="4" s="1"/>
  <c r="H35" i="4"/>
  <c r="E35" i="4"/>
  <c r="D35" i="4"/>
  <c r="C35" i="4"/>
  <c r="B35" i="4"/>
  <c r="L34" i="4"/>
  <c r="M34" i="4" s="1"/>
  <c r="N34" i="4" s="1"/>
  <c r="K34" i="4"/>
  <c r="I34" i="4"/>
  <c r="J34" i="4" s="1"/>
  <c r="H34" i="4"/>
  <c r="E34" i="4"/>
  <c r="D34" i="4"/>
  <c r="C34" i="4"/>
  <c r="B34" i="4"/>
  <c r="L33" i="4"/>
  <c r="M33" i="4" s="1"/>
  <c r="N33" i="4" s="1"/>
  <c r="K33" i="4"/>
  <c r="I33" i="4"/>
  <c r="J33" i="4" s="1"/>
  <c r="H33" i="4"/>
  <c r="E33" i="4"/>
  <c r="D33" i="4"/>
  <c r="C33" i="4"/>
  <c r="B33" i="4"/>
  <c r="K32" i="4"/>
  <c r="L32" i="4" s="1"/>
  <c r="M32" i="4" s="1"/>
  <c r="N32" i="4" s="1"/>
  <c r="J32" i="4"/>
  <c r="I32" i="4"/>
  <c r="H32" i="4"/>
  <c r="E32" i="4"/>
  <c r="D32" i="4"/>
  <c r="C32" i="4"/>
  <c r="B32" i="4"/>
  <c r="K31" i="4"/>
  <c r="L31" i="4" s="1"/>
  <c r="M31" i="4" s="1"/>
  <c r="N31" i="4" s="1"/>
  <c r="J31" i="4"/>
  <c r="I31" i="4"/>
  <c r="H31" i="4"/>
  <c r="E31" i="4"/>
  <c r="D31" i="4"/>
  <c r="C31" i="4"/>
  <c r="B31" i="4"/>
  <c r="K30" i="4"/>
  <c r="L30" i="4" s="1"/>
  <c r="M30" i="4" s="1"/>
  <c r="N30" i="4" s="1"/>
  <c r="J30" i="4"/>
  <c r="I30" i="4"/>
  <c r="H30" i="4"/>
  <c r="E30" i="4"/>
  <c r="D30" i="4"/>
  <c r="C30" i="4"/>
  <c r="B30" i="4"/>
  <c r="K29" i="4"/>
  <c r="L29" i="4" s="1"/>
  <c r="M29" i="4" s="1"/>
  <c r="N29" i="4" s="1"/>
  <c r="I29" i="4"/>
  <c r="J29" i="4" s="1"/>
  <c r="H29" i="4"/>
  <c r="E29" i="4"/>
  <c r="D29" i="4"/>
  <c r="C29" i="4"/>
  <c r="B29" i="4"/>
  <c r="K28" i="4"/>
  <c r="L28" i="4" s="1"/>
  <c r="M28" i="4" s="1"/>
  <c r="N28" i="4" s="1"/>
  <c r="I28" i="4"/>
  <c r="J28" i="4" s="1"/>
  <c r="H28" i="4"/>
  <c r="E28" i="4"/>
  <c r="D28" i="4"/>
  <c r="C28" i="4"/>
  <c r="B28" i="4"/>
  <c r="K27" i="4"/>
  <c r="L27" i="4" s="1"/>
  <c r="M27" i="4" s="1"/>
  <c r="N27" i="4" s="1"/>
  <c r="I27" i="4"/>
  <c r="J27" i="4" s="1"/>
  <c r="H27" i="4"/>
  <c r="E27" i="4"/>
  <c r="D27" i="4"/>
  <c r="C27" i="4"/>
  <c r="B27" i="4"/>
  <c r="L26" i="4"/>
  <c r="M26" i="4" s="1"/>
  <c r="N26" i="4" s="1"/>
  <c r="K26" i="4"/>
  <c r="I26" i="4"/>
  <c r="J26" i="4" s="1"/>
  <c r="H26" i="4"/>
  <c r="E26" i="4"/>
  <c r="D26" i="4"/>
  <c r="C26" i="4"/>
  <c r="B26" i="4"/>
  <c r="L25" i="4"/>
  <c r="M25" i="4" s="1"/>
  <c r="N25" i="4" s="1"/>
  <c r="K25" i="4"/>
  <c r="I25" i="4"/>
  <c r="J25" i="4" s="1"/>
  <c r="H25" i="4"/>
  <c r="E25" i="4"/>
  <c r="D25" i="4"/>
  <c r="C25" i="4"/>
  <c r="B25" i="4"/>
  <c r="L24" i="4"/>
  <c r="M24" i="4" s="1"/>
  <c r="N24" i="4" s="1"/>
  <c r="K24" i="4"/>
  <c r="J24" i="4"/>
  <c r="I24" i="4"/>
  <c r="H24" i="4"/>
  <c r="E24" i="4"/>
  <c r="D24" i="4"/>
  <c r="C24" i="4"/>
  <c r="B24" i="4"/>
  <c r="K23" i="4"/>
  <c r="L23" i="4" s="1"/>
  <c r="M23" i="4" s="1"/>
  <c r="N23" i="4" s="1"/>
  <c r="J23" i="4"/>
  <c r="I23" i="4"/>
  <c r="H23" i="4"/>
  <c r="E23" i="4"/>
  <c r="D23" i="4"/>
  <c r="C23" i="4"/>
  <c r="B23" i="4"/>
  <c r="K22" i="4"/>
  <c r="L22" i="4" s="1"/>
  <c r="M22" i="4" s="1"/>
  <c r="N22" i="4" s="1"/>
  <c r="J22" i="4"/>
  <c r="I22" i="4"/>
  <c r="H22" i="4"/>
  <c r="E22" i="4"/>
  <c r="D22" i="4"/>
  <c r="C22" i="4"/>
  <c r="B22" i="4"/>
  <c r="K21" i="4"/>
  <c r="L21" i="4" s="1"/>
  <c r="M21" i="4" s="1"/>
  <c r="N21" i="4" s="1"/>
  <c r="J21" i="4"/>
  <c r="I21" i="4"/>
  <c r="H21" i="4"/>
  <c r="E21" i="4"/>
  <c r="D21" i="4"/>
  <c r="C21" i="4"/>
  <c r="B21" i="4"/>
  <c r="K20" i="4"/>
  <c r="L20" i="4" s="1"/>
  <c r="M20" i="4" s="1"/>
  <c r="N20" i="4" s="1"/>
  <c r="J20" i="4"/>
  <c r="I20" i="4"/>
  <c r="H20" i="4"/>
  <c r="E20" i="4"/>
  <c r="D20" i="4"/>
  <c r="C20" i="4"/>
  <c r="B20" i="4"/>
  <c r="N19" i="4"/>
  <c r="M19" i="4"/>
  <c r="L19" i="4"/>
  <c r="K19" i="4"/>
  <c r="I19" i="4"/>
  <c r="J19" i="4" s="1"/>
  <c r="H19" i="4"/>
  <c r="E19" i="4"/>
  <c r="D19" i="4"/>
  <c r="C19" i="4"/>
  <c r="B19" i="4"/>
  <c r="L18" i="4"/>
  <c r="M18" i="4" s="1"/>
  <c r="N18" i="4" s="1"/>
  <c r="K18" i="4"/>
  <c r="I18" i="4"/>
  <c r="J18" i="4" s="1"/>
  <c r="H18" i="4"/>
  <c r="E18" i="4"/>
  <c r="D18" i="4"/>
  <c r="C18" i="4"/>
  <c r="B18" i="4"/>
  <c r="L17" i="4"/>
  <c r="M17" i="4" s="1"/>
  <c r="N17" i="4" s="1"/>
  <c r="K17" i="4"/>
  <c r="J17" i="4"/>
  <c r="I17" i="4"/>
  <c r="H17" i="4"/>
  <c r="E17" i="4"/>
  <c r="D17" i="4"/>
  <c r="C17" i="4"/>
  <c r="B17" i="4"/>
  <c r="K16" i="4"/>
  <c r="L16" i="4" s="1"/>
  <c r="M16" i="4" s="1"/>
  <c r="N16" i="4" s="1"/>
  <c r="J16" i="4"/>
  <c r="I16" i="4"/>
  <c r="H16" i="4"/>
  <c r="E16" i="4"/>
  <c r="D16" i="4"/>
  <c r="C16" i="4"/>
  <c r="B16" i="4"/>
  <c r="K15" i="4"/>
  <c r="L15" i="4" s="1"/>
  <c r="M15" i="4" s="1"/>
  <c r="N15" i="4" s="1"/>
  <c r="J15" i="4"/>
  <c r="I15" i="4"/>
  <c r="H15" i="4"/>
  <c r="E15" i="4"/>
  <c r="D15" i="4"/>
  <c r="C15" i="4"/>
  <c r="B15" i="4"/>
  <c r="K14" i="4"/>
  <c r="L14" i="4" s="1"/>
  <c r="M14" i="4" s="1"/>
  <c r="N14" i="4" s="1"/>
  <c r="I14" i="4"/>
  <c r="J14" i="4" s="1"/>
  <c r="H14" i="4"/>
  <c r="E14" i="4"/>
  <c r="D14" i="4"/>
  <c r="C14" i="4"/>
  <c r="B14" i="4"/>
  <c r="K13" i="4"/>
  <c r="L13" i="4" s="1"/>
  <c r="M13" i="4" s="1"/>
  <c r="N13" i="4" s="1"/>
  <c r="J13" i="4"/>
  <c r="I13" i="4"/>
  <c r="H13" i="4"/>
  <c r="E13" i="4"/>
  <c r="D13" i="4"/>
  <c r="C13" i="4"/>
  <c r="B13" i="4"/>
  <c r="K12" i="4"/>
  <c r="L12" i="4" s="1"/>
  <c r="M12" i="4" s="1"/>
  <c r="N12" i="4" s="1"/>
  <c r="I12" i="4"/>
  <c r="J12" i="4" s="1"/>
  <c r="H12" i="4"/>
  <c r="E12" i="4"/>
  <c r="D12" i="4"/>
  <c r="C12" i="4"/>
  <c r="B12" i="4"/>
  <c r="L11" i="4"/>
  <c r="M11" i="4" s="1"/>
  <c r="N11" i="4" s="1"/>
  <c r="K11" i="4"/>
  <c r="I11" i="4"/>
  <c r="J11" i="4" s="1"/>
  <c r="H11" i="4"/>
  <c r="E11" i="4"/>
  <c r="D11" i="4"/>
  <c r="C11" i="4"/>
  <c r="B11" i="4"/>
  <c r="L10" i="4"/>
  <c r="M10" i="4" s="1"/>
  <c r="N10" i="4" s="1"/>
  <c r="K10" i="4"/>
  <c r="I10" i="4"/>
  <c r="J10" i="4" s="1"/>
  <c r="H10" i="4"/>
  <c r="E10" i="4"/>
  <c r="D10" i="4"/>
  <c r="C10" i="4"/>
  <c r="B10" i="4"/>
  <c r="L9" i="4"/>
  <c r="M9" i="4" s="1"/>
  <c r="N9" i="4" s="1"/>
  <c r="K9" i="4"/>
  <c r="J9" i="4"/>
  <c r="I9" i="4"/>
  <c r="H9" i="4"/>
  <c r="E9" i="4"/>
  <c r="D9" i="4"/>
  <c r="C9" i="4"/>
  <c r="B9" i="4"/>
  <c r="K8" i="4"/>
  <c r="L8" i="4" s="1"/>
  <c r="M8" i="4" s="1"/>
  <c r="N8" i="4" s="1"/>
  <c r="J8" i="4"/>
  <c r="I8" i="4"/>
  <c r="H8" i="4"/>
  <c r="E8" i="4"/>
  <c r="D8" i="4"/>
  <c r="C8" i="4"/>
  <c r="B8" i="4"/>
  <c r="K7" i="4"/>
  <c r="L7" i="4" s="1"/>
  <c r="M7" i="4" s="1"/>
  <c r="N7" i="4" s="1"/>
  <c r="J7" i="4"/>
  <c r="I7" i="4"/>
  <c r="H7" i="4"/>
  <c r="E7" i="4"/>
  <c r="D7" i="4"/>
  <c r="C7" i="4"/>
  <c r="B7" i="4"/>
  <c r="M6" i="4"/>
  <c r="N6" i="4" s="1"/>
  <c r="L6" i="4"/>
  <c r="K6" i="4"/>
  <c r="I6" i="4"/>
  <c r="J6" i="4" s="1"/>
  <c r="H6" i="4"/>
  <c r="E6" i="4"/>
  <c r="D6" i="4"/>
  <c r="C6" i="4"/>
  <c r="B6" i="4"/>
  <c r="K5" i="4"/>
  <c r="L5" i="4" s="1"/>
  <c r="M5" i="4" s="1"/>
  <c r="N5" i="4" s="1"/>
  <c r="I5" i="4"/>
  <c r="J5" i="4" s="1"/>
  <c r="H5" i="4"/>
  <c r="E5" i="4"/>
  <c r="D5" i="4"/>
  <c r="C5" i="4"/>
  <c r="B5" i="4"/>
</calcChain>
</file>

<file path=xl/sharedStrings.xml><?xml version="1.0" encoding="utf-8"?>
<sst xmlns="http://schemas.openxmlformats.org/spreadsheetml/2006/main" count="91" uniqueCount="34">
  <si>
    <t>NO</t>
    <phoneticPr fontId="4" type="noConversion"/>
  </si>
  <si>
    <t>종  별</t>
  </si>
  <si>
    <t>시  험  종  목</t>
    <phoneticPr fontId="4" type="noConversion"/>
  </si>
  <si>
    <t>시험방법</t>
    <phoneticPr fontId="4" type="noConversion"/>
  </si>
  <si>
    <t>시료량</t>
    <phoneticPr fontId="4" type="noConversion"/>
  </si>
  <si>
    <t>처리
기간</t>
    <phoneticPr fontId="4" type="noConversion"/>
  </si>
  <si>
    <t>비  고</t>
    <phoneticPr fontId="4" type="noConversion"/>
  </si>
  <si>
    <t>단위:원</t>
    <phoneticPr fontId="4" type="noConversion"/>
  </si>
  <si>
    <t>종목별
순원가</t>
    <phoneticPr fontId="4" type="noConversion"/>
  </si>
  <si>
    <t>백단위원가
(사사오입)</t>
    <phoneticPr fontId="4" type="noConversion"/>
  </si>
  <si>
    <t>부가가치세</t>
    <phoneticPr fontId="4" type="noConversion"/>
  </si>
  <si>
    <t>시험비원가</t>
    <phoneticPr fontId="4" type="noConversion"/>
  </si>
  <si>
    <t>부가세
(10%)</t>
    <phoneticPr fontId="4" type="noConversion"/>
  </si>
  <si>
    <t>시험수수료</t>
    <phoneticPr fontId="4" type="noConversion"/>
  </si>
  <si>
    <t>시험수수료 결정
(사사오입)</t>
    <phoneticPr fontId="4" type="noConversion"/>
  </si>
  <si>
    <t>40kg</t>
    <phoneticPr fontId="4" type="noConversion"/>
  </si>
  <si>
    <t>잔골재,굵은골재</t>
    <phoneticPr fontId="4" type="noConversion"/>
  </si>
  <si>
    <t>1kg</t>
    <phoneticPr fontId="4" type="noConversion"/>
  </si>
  <si>
    <t>장비이용</t>
    <phoneticPr fontId="4" type="noConversion"/>
  </si>
  <si>
    <t>5kg</t>
    <phoneticPr fontId="4" type="noConversion"/>
  </si>
  <si>
    <t>5㎏</t>
    <phoneticPr fontId="4" type="noConversion"/>
  </si>
  <si>
    <t>압축강도</t>
    <phoneticPr fontId="4" type="noConversion"/>
  </si>
  <si>
    <t>재령당</t>
    <phoneticPr fontId="4" type="noConversion"/>
  </si>
  <si>
    <t>6㎏</t>
  </si>
  <si>
    <t>20㎏</t>
    <phoneticPr fontId="4" type="noConversion"/>
  </si>
  <si>
    <t>공시체</t>
    <phoneticPr fontId="4" type="noConversion"/>
  </si>
  <si>
    <t>3ea</t>
    <phoneticPr fontId="4" type="noConversion"/>
  </si>
  <si>
    <t>1ea</t>
    <phoneticPr fontId="4" type="noConversion"/>
  </si>
  <si>
    <t>80㎏</t>
    <phoneticPr fontId="4" type="noConversion"/>
  </si>
  <si>
    <t>-</t>
    <phoneticPr fontId="4" type="noConversion"/>
  </si>
  <si>
    <t>제작시편</t>
    <phoneticPr fontId="4" type="noConversion"/>
  </si>
  <si>
    <t>협의</t>
    <phoneticPr fontId="4" type="noConversion"/>
  </si>
  <si>
    <t>현장시험</t>
    <phoneticPr fontId="4" type="noConversion"/>
  </si>
  <si>
    <t>품질시험종목(80종) 및 수수료(2024년)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</si>
</sst>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76" formatCode="#,##0_ "/>
    <numFmt numFmtId="177" formatCode="_-* #,##0.0_-;\-* #,##0.0_-;_-* &quot;-&quot;_-;_-@_-"/>
  </numFmts>
  <fonts count="11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23"/>
      <name val="휴먼모음T"/>
      <family val="1"/>
      <charset val="129"/>
    </font>
    <font>
      <sz val="8"/>
      <name val="맑은 고딕"/>
      <family val="2"/>
      <charset val="129"/>
      <scheme val="minor"/>
    </font>
    <font>
      <sz val="24"/>
      <name val="돋움체"/>
      <family val="3"/>
      <charset val="129"/>
    </font>
    <font>
      <sz val="20"/>
      <name val="휴먼모음T"/>
      <family val="1"/>
      <charset val="129"/>
    </font>
    <font>
      <sz val="10"/>
      <name val="휴먼모음T"/>
      <family val="1"/>
      <charset val="129"/>
    </font>
    <font>
      <sz val="20"/>
      <name val="돋움"/>
      <family val="3"/>
      <charset val="129"/>
    </font>
    <font>
      <sz val="11"/>
      <name val="굴림체"/>
      <family val="3"/>
      <charset val="129"/>
    </font>
    <font>
      <sz val="11"/>
      <name val="휴먼모음T"/>
      <family val="1"/>
      <charset val="129"/>
    </font>
    <font>
      <sz val="12"/>
      <name val="휴먼모음T"/>
      <family val="1"/>
      <charset val="129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41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1"/>
    <xf numFmtId="0" fontId="7" fillId="0" borderId="0" xfId="1" applyFont="1" applyAlignment="1">
      <alignment vertical="center"/>
    </xf>
    <xf numFmtId="0" fontId="8" fillId="4" borderId="0" xfId="1" applyFont="1" applyFill="1" applyAlignment="1">
      <alignment vertical="center"/>
    </xf>
    <xf numFmtId="0" fontId="8" fillId="2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8" fillId="0" borderId="0" xfId="1" applyFont="1" applyAlignment="1">
      <alignment vertical="center"/>
    </xf>
    <xf numFmtId="0" fontId="9" fillId="0" borderId="5" xfId="1" applyFont="1" applyBorder="1" applyAlignment="1">
      <alignment horizontal="center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/>
    </xf>
    <xf numFmtId="0" fontId="9" fillId="2" borderId="0" xfId="1" applyNumberFormat="1" applyFont="1" applyFill="1" applyBorder="1" applyAlignment="1">
      <alignment horizontal="center"/>
    </xf>
    <xf numFmtId="0" fontId="8" fillId="0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9" fillId="0" borderId="0" xfId="1" applyFont="1" applyBorder="1" applyAlignment="1">
      <alignment horizontal="center"/>
    </xf>
    <xf numFmtId="0" fontId="10" fillId="2" borderId="0" xfId="1" applyFont="1" applyFill="1" applyBorder="1"/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5" fillId="0" borderId="6" xfId="1" applyFont="1" applyBorder="1" applyAlignment="1">
      <alignment horizontal="left" vertical="center"/>
    </xf>
    <xf numFmtId="0" fontId="5" fillId="0" borderId="7" xfId="1" applyFont="1" applyBorder="1" applyAlignment="1">
      <alignment horizontal="center" vertical="center"/>
    </xf>
    <xf numFmtId="0" fontId="5" fillId="2" borderId="7" xfId="1" applyNumberFormat="1" applyFont="1" applyFill="1" applyBorder="1" applyAlignment="1">
      <alignment horizontal="center" vertical="center"/>
    </xf>
    <xf numFmtId="0" fontId="10" fillId="2" borderId="7" xfId="1" applyFont="1" applyFill="1" applyBorder="1" applyAlignment="1">
      <alignment vertical="center"/>
    </xf>
    <xf numFmtId="41" fontId="6" fillId="2" borderId="8" xfId="1" applyNumberFormat="1" applyFont="1" applyFill="1" applyBorder="1" applyAlignment="1">
      <alignment horizontal="right" vertical="center"/>
    </xf>
    <xf numFmtId="0" fontId="8" fillId="5" borderId="0" xfId="1" applyFont="1" applyFill="1" applyAlignment="1">
      <alignment vertical="center"/>
    </xf>
    <xf numFmtId="0" fontId="8" fillId="3" borderId="9" xfId="1" applyFont="1" applyFill="1" applyBorder="1" applyAlignment="1">
      <alignment horizontal="center" vertical="center"/>
    </xf>
    <xf numFmtId="0" fontId="8" fillId="3" borderId="10" xfId="1" applyFont="1" applyFill="1" applyBorder="1" applyAlignment="1">
      <alignment horizontal="center" vertical="center"/>
    </xf>
    <xf numFmtId="0" fontId="8" fillId="3" borderId="10" xfId="1" applyFont="1" applyFill="1" applyBorder="1" applyAlignment="1">
      <alignment horizontal="center" vertical="center" wrapText="1"/>
    </xf>
    <xf numFmtId="0" fontId="8" fillId="3" borderId="10" xfId="1" applyNumberFormat="1" applyFont="1" applyFill="1" applyBorder="1" applyAlignment="1">
      <alignment horizontal="center" vertical="center" wrapText="1"/>
    </xf>
    <xf numFmtId="0" fontId="8" fillId="3" borderId="10" xfId="1" applyFont="1" applyFill="1" applyBorder="1" applyAlignment="1">
      <alignment horizontal="centerContinuous" vertical="center" wrapText="1"/>
    </xf>
    <xf numFmtId="0" fontId="8" fillId="3" borderId="11" xfId="1" applyFont="1" applyFill="1" applyBorder="1" applyAlignment="1">
      <alignment horizontal="center" vertical="center" wrapText="1"/>
    </xf>
    <xf numFmtId="0" fontId="8" fillId="3" borderId="12" xfId="1" applyNumberFormat="1" applyFont="1" applyFill="1" applyBorder="1" applyAlignment="1">
      <alignment horizontal="center" vertical="center" wrapText="1"/>
    </xf>
    <xf numFmtId="0" fontId="8" fillId="5" borderId="13" xfId="1" quotePrefix="1" applyNumberFormat="1" applyFont="1" applyFill="1" applyBorder="1" applyAlignment="1">
      <alignment horizontal="center" vertical="center"/>
    </xf>
    <xf numFmtId="0" fontId="8" fillId="5" borderId="1" xfId="1" applyFont="1" applyFill="1" applyBorder="1" applyAlignment="1">
      <alignment horizontal="center" vertical="center" wrapText="1"/>
    </xf>
    <xf numFmtId="41" fontId="8" fillId="0" borderId="1" xfId="2" applyFont="1" applyFill="1" applyBorder="1" applyAlignment="1">
      <alignment horizontal="center" vertical="center"/>
    </xf>
    <xf numFmtId="0" fontId="8" fillId="2" borderId="1" xfId="2" applyNumberFormat="1" applyFont="1" applyFill="1" applyBorder="1" applyAlignment="1">
      <alignment horizontal="center" vertical="center"/>
    </xf>
    <xf numFmtId="41" fontId="8" fillId="0" borderId="1" xfId="2" applyFont="1" applyFill="1" applyBorder="1" applyAlignment="1">
      <alignment vertical="center"/>
    </xf>
    <xf numFmtId="176" fontId="8" fillId="0" borderId="1" xfId="2" applyNumberFormat="1" applyFont="1" applyFill="1" applyBorder="1" applyAlignment="1">
      <alignment vertical="center"/>
    </xf>
    <xf numFmtId="0" fontId="8" fillId="2" borderId="14" xfId="2" applyNumberFormat="1" applyFont="1" applyFill="1" applyBorder="1" applyAlignment="1">
      <alignment horizontal="center" vertical="center"/>
    </xf>
    <xf numFmtId="0" fontId="8" fillId="2" borderId="14" xfId="2" applyNumberFormat="1" applyFont="1" applyFill="1" applyBorder="1" applyAlignment="1">
      <alignment horizontal="center" vertical="center" wrapText="1"/>
    </xf>
    <xf numFmtId="177" fontId="8" fillId="0" borderId="1" xfId="2" applyNumberFormat="1" applyFont="1" applyFill="1" applyBorder="1" applyAlignment="1">
      <alignment vertical="center"/>
    </xf>
    <xf numFmtId="0" fontId="8" fillId="2" borderId="4" xfId="1" applyFont="1" applyFill="1" applyBorder="1" applyAlignment="1">
      <alignment horizontal="center" vertical="center"/>
    </xf>
    <xf numFmtId="0" fontId="8" fillId="2" borderId="15" xfId="1" applyFont="1" applyFill="1" applyBorder="1" applyAlignment="1">
      <alignment horizontal="center" vertical="center" wrapText="1"/>
    </xf>
    <xf numFmtId="41" fontId="8" fillId="0" borderId="15" xfId="2" applyFont="1" applyFill="1" applyBorder="1" applyAlignment="1">
      <alignment horizontal="center" vertical="center"/>
    </xf>
    <xf numFmtId="0" fontId="8" fillId="2" borderId="16" xfId="1" applyFont="1" applyFill="1" applyBorder="1" applyAlignment="1">
      <alignment horizontal="center" vertical="center"/>
    </xf>
    <xf numFmtId="0" fontId="8" fillId="2" borderId="15" xfId="2" applyNumberFormat="1" applyFont="1" applyFill="1" applyBorder="1" applyAlignment="1">
      <alignment horizontal="center" vertical="center"/>
    </xf>
    <xf numFmtId="41" fontId="8" fillId="0" borderId="15" xfId="2" applyFont="1" applyFill="1" applyBorder="1" applyAlignment="1">
      <alignment vertical="center"/>
    </xf>
    <xf numFmtId="176" fontId="8" fillId="0" borderId="15" xfId="2" applyNumberFormat="1" applyFont="1" applyFill="1" applyBorder="1" applyAlignment="1">
      <alignment vertical="center"/>
    </xf>
    <xf numFmtId="0" fontId="8" fillId="2" borderId="17" xfId="2" applyNumberFormat="1" applyFont="1" applyFill="1" applyBorder="1" applyAlignment="1">
      <alignment horizontal="center" vertical="center"/>
    </xf>
    <xf numFmtId="0" fontId="9" fillId="0" borderId="18" xfId="1" applyFont="1" applyBorder="1" applyAlignment="1">
      <alignment horizontal="center"/>
    </xf>
  </cellXfs>
  <cellStyles count="3">
    <cellStyle name="쉼표 [0] 2" xfId="2"/>
    <cellStyle name="표준" xfId="0" builtinId="0"/>
    <cellStyle name="표준_시험종목별수수료(링크)_2008_(2011)종목별품질시험원가계산(최종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0004605.KRVDIAD/Desktop/&#50629;&#47924;/01.%20&#54408;&#51656;&#49884;&#54744;%20&#48143;%20&#44160;&#49324;/00.&#54408;&#51656;&#49884;&#54744;/&#54408;&#51656;&#49884;&#54744;%20&#49688;&#49688;&#47308;(2024)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품질시험수수료(2024)"/>
      <sheetName val="종목원가"/>
      <sheetName val="일위대가"/>
      <sheetName val="산출근거"/>
      <sheetName val="근거캡쳐"/>
    </sheetNames>
    <sheetDataSet>
      <sheetData sheetId="0"/>
      <sheetData sheetId="1">
        <row r="7">
          <cell r="B7">
            <v>1</v>
          </cell>
          <cell r="C7" t="str">
            <v>콘크리트용 골재</v>
          </cell>
          <cell r="D7" t="str">
            <v>절건밀도 및 흡수율</v>
          </cell>
          <cell r="E7" t="str">
            <v xml:space="preserve"> KSF2503,4</v>
          </cell>
          <cell r="M7">
            <v>47017.600619999997</v>
          </cell>
        </row>
        <row r="8">
          <cell r="B8">
            <v>2</v>
          </cell>
          <cell r="C8" t="str">
            <v>콘크리트용 골재</v>
          </cell>
          <cell r="D8" t="str">
            <v>염분이온량</v>
          </cell>
          <cell r="E8" t="str">
            <v xml:space="preserve"> KS F 2515</v>
          </cell>
          <cell r="M8">
            <v>30696.364305000006</v>
          </cell>
        </row>
        <row r="9">
          <cell r="B9">
            <v>3</v>
          </cell>
          <cell r="C9" t="str">
            <v>콘크리트용 골재</v>
          </cell>
          <cell r="D9" t="str">
            <v>콘크리트골재단위용적</v>
          </cell>
          <cell r="E9" t="str">
            <v xml:space="preserve"> KS F 2505</v>
          </cell>
          <cell r="M9">
            <v>24746.169314999999</v>
          </cell>
        </row>
        <row r="10">
          <cell r="B10">
            <v>4</v>
          </cell>
          <cell r="C10" t="str">
            <v>콘크리트용 골재</v>
          </cell>
          <cell r="D10" t="str">
            <v>입도, 조립률</v>
          </cell>
          <cell r="E10" t="str">
            <v xml:space="preserve"> KS F 2502</v>
          </cell>
          <cell r="M10">
            <v>49729.015694999995</v>
          </cell>
        </row>
        <row r="11">
          <cell r="B11">
            <v>5</v>
          </cell>
          <cell r="C11" t="str">
            <v>콘크리트용 골재</v>
          </cell>
          <cell r="D11" t="str">
            <v>0.08mm체 통과량</v>
          </cell>
          <cell r="E11" t="str">
            <v xml:space="preserve"> KS F 2511</v>
          </cell>
          <cell r="M11">
            <v>24236.762729999999</v>
          </cell>
        </row>
        <row r="12">
          <cell r="B12">
            <v>6</v>
          </cell>
          <cell r="C12" t="str">
            <v>콘크리트용 골재</v>
          </cell>
          <cell r="D12" t="str">
            <v>잔골재 유기불순물</v>
          </cell>
          <cell r="E12" t="str">
            <v xml:space="preserve"> KS F 2510</v>
          </cell>
          <cell r="M12">
            <v>27890.062800000003</v>
          </cell>
        </row>
        <row r="13">
          <cell r="B13">
            <v>7</v>
          </cell>
          <cell r="C13" t="str">
            <v>콘크리트용 골재</v>
          </cell>
          <cell r="D13" t="str">
            <v>점토덩어리량</v>
          </cell>
          <cell r="E13" t="str">
            <v xml:space="preserve"> KS F 2512</v>
          </cell>
          <cell r="M13">
            <v>36182.454990000006</v>
          </cell>
        </row>
        <row r="14">
          <cell r="B14">
            <v>8</v>
          </cell>
          <cell r="C14" t="str">
            <v>콘크리트용 골재</v>
          </cell>
          <cell r="D14" t="str">
            <v>굵은골재의 마모율</v>
          </cell>
          <cell r="E14" t="str">
            <v xml:space="preserve"> KS F 2508</v>
          </cell>
          <cell r="M14">
            <v>45162.647789999995</v>
          </cell>
        </row>
        <row r="15">
          <cell r="B15">
            <v>9</v>
          </cell>
          <cell r="C15" t="str">
            <v>콘크리트용 골재</v>
          </cell>
          <cell r="D15" t="str">
            <v>석탄갈탄함유량</v>
          </cell>
          <cell r="E15" t="str">
            <v xml:space="preserve"> KS F 2513</v>
          </cell>
          <cell r="M15">
            <v>73932.509264999986</v>
          </cell>
        </row>
        <row r="16">
          <cell r="B16">
            <v>10</v>
          </cell>
          <cell r="C16" t="str">
            <v>콘크리트용 골재</v>
          </cell>
          <cell r="D16" t="str">
            <v>안정성</v>
          </cell>
          <cell r="E16" t="str">
            <v xml:space="preserve"> KS F 2507</v>
          </cell>
          <cell r="M16">
            <v>112617.185415</v>
          </cell>
        </row>
        <row r="17">
          <cell r="B17">
            <v>11</v>
          </cell>
          <cell r="C17" t="str">
            <v>콘크리트용 부순골재</v>
          </cell>
          <cell r="D17" t="str">
            <v>절건밀도 및 흡수율</v>
          </cell>
          <cell r="E17" t="str">
            <v xml:space="preserve"> KSF2503,4</v>
          </cell>
          <cell r="M17">
            <v>46480.587660000005</v>
          </cell>
        </row>
        <row r="18">
          <cell r="B18">
            <v>12</v>
          </cell>
          <cell r="C18" t="str">
            <v>콘크리트용 부순골재</v>
          </cell>
          <cell r="D18" t="str">
            <v>콘크리트골재단위용적</v>
          </cell>
          <cell r="E18" t="str">
            <v xml:space="preserve"> KS F 2505</v>
          </cell>
          <cell r="M18">
            <v>24746.169314999999</v>
          </cell>
        </row>
        <row r="19">
          <cell r="B19">
            <v>13</v>
          </cell>
          <cell r="C19" t="str">
            <v>콘크리트용 부순골재</v>
          </cell>
          <cell r="D19" t="str">
            <v>입도, 조립률</v>
          </cell>
          <cell r="E19" t="str">
            <v xml:space="preserve"> KS F 2502</v>
          </cell>
          <cell r="M19">
            <v>49729.015694999995</v>
          </cell>
        </row>
        <row r="20">
          <cell r="B20">
            <v>14</v>
          </cell>
          <cell r="C20" t="str">
            <v>콘크리트용 부순골재</v>
          </cell>
          <cell r="D20" t="str">
            <v>0.08mm체 통과량</v>
          </cell>
          <cell r="E20" t="str">
            <v xml:space="preserve"> KS F 2511</v>
          </cell>
          <cell r="M20">
            <v>24236.762729999999</v>
          </cell>
        </row>
        <row r="21">
          <cell r="B21">
            <v>15</v>
          </cell>
          <cell r="C21" t="str">
            <v>콘크리트용 부순골재</v>
          </cell>
          <cell r="D21" t="str">
            <v>잔골재 유기불순물</v>
          </cell>
          <cell r="E21" t="str">
            <v xml:space="preserve"> KS F 2510</v>
          </cell>
          <cell r="M21">
            <v>27890.062800000003</v>
          </cell>
        </row>
        <row r="22">
          <cell r="B22">
            <v>16</v>
          </cell>
          <cell r="C22" t="str">
            <v>콘크리트용 부순골재</v>
          </cell>
          <cell r="D22" t="str">
            <v>점토덩어리량</v>
          </cell>
          <cell r="E22" t="str">
            <v xml:space="preserve"> KS F 2512</v>
          </cell>
          <cell r="M22">
            <v>36182.454990000006</v>
          </cell>
        </row>
        <row r="23">
          <cell r="B23">
            <v>17</v>
          </cell>
          <cell r="C23" t="str">
            <v>콘크리트용 부순골재</v>
          </cell>
          <cell r="D23" t="str">
            <v>굵은골재의 마모율</v>
          </cell>
          <cell r="E23" t="str">
            <v xml:space="preserve"> KS F 2508</v>
          </cell>
          <cell r="M23">
            <v>45162.647789999995</v>
          </cell>
        </row>
        <row r="24">
          <cell r="B24">
            <v>18</v>
          </cell>
          <cell r="C24" t="str">
            <v>콘크리트용 부순골재</v>
          </cell>
          <cell r="D24" t="str">
            <v>석탄갈탄함유량</v>
          </cell>
          <cell r="E24" t="str">
            <v xml:space="preserve"> KS F 2513</v>
          </cell>
          <cell r="M24">
            <v>73932.509264999986</v>
          </cell>
        </row>
        <row r="25">
          <cell r="B25">
            <v>19</v>
          </cell>
          <cell r="C25" t="str">
            <v>콘크리트용 부순골재</v>
          </cell>
          <cell r="D25" t="str">
            <v>안정성</v>
          </cell>
          <cell r="E25" t="str">
            <v xml:space="preserve"> KS F 2507</v>
          </cell>
          <cell r="M25">
            <v>105703.464735</v>
          </cell>
        </row>
        <row r="26">
          <cell r="B26">
            <v>20</v>
          </cell>
          <cell r="C26" t="str">
            <v>콘크리트용 순환골재</v>
          </cell>
          <cell r="D26" t="str">
            <v>절건밀도 및 흡수율</v>
          </cell>
          <cell r="E26" t="str">
            <v xml:space="preserve"> KSF2503,4</v>
          </cell>
          <cell r="M26">
            <v>46480.587660000005</v>
          </cell>
          <cell r="N26">
            <v>46000</v>
          </cell>
        </row>
        <row r="27">
          <cell r="B27">
            <v>21</v>
          </cell>
          <cell r="C27" t="str">
            <v>콘크리트용 순환골재</v>
          </cell>
          <cell r="D27" t="str">
            <v>염분이온량</v>
          </cell>
          <cell r="E27" t="str">
            <v xml:space="preserve"> KS F 2515</v>
          </cell>
          <cell r="M27">
            <v>30696.364305000006</v>
          </cell>
        </row>
        <row r="28">
          <cell r="B28">
            <v>22</v>
          </cell>
          <cell r="C28" t="str">
            <v>콘크리트용 순환골재</v>
          </cell>
          <cell r="D28" t="str">
            <v>콘크리트골재단위용적</v>
          </cell>
          <cell r="E28" t="str">
            <v xml:space="preserve"> KS F 2505</v>
          </cell>
          <cell r="M28">
            <v>24746.169314999999</v>
          </cell>
          <cell r="N28">
            <v>25000</v>
          </cell>
        </row>
        <row r="29">
          <cell r="B29">
            <v>23</v>
          </cell>
          <cell r="C29" t="str">
            <v>콘크리트용 순환골재</v>
          </cell>
          <cell r="D29" t="str">
            <v>입도, 조립률</v>
          </cell>
          <cell r="E29" t="str">
            <v xml:space="preserve"> KS F 2502</v>
          </cell>
          <cell r="M29">
            <v>48899.086575000001</v>
          </cell>
          <cell r="N29">
            <v>49000</v>
          </cell>
        </row>
        <row r="30">
          <cell r="B30">
            <v>24</v>
          </cell>
          <cell r="C30" t="str">
            <v>콘크리트용 순환골재</v>
          </cell>
          <cell r="D30" t="str">
            <v>0.08mm체 통과량</v>
          </cell>
          <cell r="E30" t="str">
            <v xml:space="preserve"> KS F 2511</v>
          </cell>
          <cell r="M30">
            <v>24236.762729999999</v>
          </cell>
          <cell r="N30">
            <v>24000</v>
          </cell>
        </row>
        <row r="31">
          <cell r="B31">
            <v>25</v>
          </cell>
          <cell r="C31" t="str">
            <v>콘크리트용 순환골재</v>
          </cell>
          <cell r="D31" t="str">
            <v>잔골재 유기불순물</v>
          </cell>
          <cell r="E31" t="str">
            <v xml:space="preserve"> KS F 2510</v>
          </cell>
          <cell r="M31">
            <v>27890.062800000003</v>
          </cell>
          <cell r="N31">
            <v>28000</v>
          </cell>
        </row>
        <row r="32">
          <cell r="B32">
            <v>26</v>
          </cell>
          <cell r="C32" t="str">
            <v>콘크리트용 순환골재</v>
          </cell>
          <cell r="D32" t="str">
            <v>점토덩어리량</v>
          </cell>
          <cell r="E32" t="str">
            <v xml:space="preserve"> KS F 2512</v>
          </cell>
          <cell r="M32">
            <v>36182.454990000006</v>
          </cell>
          <cell r="N32">
            <v>36000</v>
          </cell>
        </row>
        <row r="33">
          <cell r="B33">
            <v>27</v>
          </cell>
          <cell r="C33" t="str">
            <v>콘크리트용 순환골재</v>
          </cell>
          <cell r="D33" t="str">
            <v>굵은골재의 마모율</v>
          </cell>
          <cell r="E33" t="str">
            <v xml:space="preserve"> KS F 2508</v>
          </cell>
          <cell r="M33">
            <v>45162.647789999995</v>
          </cell>
          <cell r="N33">
            <v>45000</v>
          </cell>
        </row>
        <row r="34">
          <cell r="B34">
            <v>28</v>
          </cell>
          <cell r="C34" t="str">
            <v>콘크리트용 순환골재</v>
          </cell>
          <cell r="D34" t="str">
            <v>석탄갈탄함유량</v>
          </cell>
          <cell r="E34" t="str">
            <v xml:space="preserve"> KS F 2513</v>
          </cell>
          <cell r="M34">
            <v>73932.509264999986</v>
          </cell>
          <cell r="N34">
            <v>74000</v>
          </cell>
        </row>
        <row r="35">
          <cell r="B35">
            <v>29</v>
          </cell>
          <cell r="C35" t="str">
            <v>콘크리트용 순환골재</v>
          </cell>
          <cell r="D35" t="str">
            <v>안정성</v>
          </cell>
          <cell r="E35" t="str">
            <v xml:space="preserve"> KS F 2507</v>
          </cell>
          <cell r="M35">
            <v>114862.87597499999</v>
          </cell>
          <cell r="N35">
            <v>115000</v>
          </cell>
        </row>
        <row r="36">
          <cell r="B36">
            <v>30</v>
          </cell>
          <cell r="C36" t="str">
            <v>포틀랜드시멘트</v>
          </cell>
          <cell r="D36" t="str">
            <v>분말도</v>
          </cell>
          <cell r="E36" t="str">
            <v xml:space="preserve"> KS L 5106</v>
          </cell>
          <cell r="M36">
            <v>44217.626519999991</v>
          </cell>
          <cell r="N36">
            <v>44000</v>
          </cell>
        </row>
        <row r="37">
          <cell r="B37">
            <v>31</v>
          </cell>
          <cell r="C37" t="str">
            <v>포틀랜드시멘트</v>
          </cell>
          <cell r="D37" t="str">
            <v>안정도</v>
          </cell>
          <cell r="E37" t="str">
            <v>KS L ISO 9597</v>
          </cell>
          <cell r="M37">
            <v>36306.277829999999</v>
          </cell>
          <cell r="N37">
            <v>36000</v>
          </cell>
        </row>
        <row r="38">
          <cell r="B38">
            <v>32</v>
          </cell>
          <cell r="C38" t="str">
            <v>포틀랜드시멘트</v>
          </cell>
          <cell r="D38" t="str">
            <v>응결시간</v>
          </cell>
          <cell r="E38" t="str">
            <v>KS L ISO 9597</v>
          </cell>
          <cell r="M38">
            <v>24028.974374999998</v>
          </cell>
          <cell r="N38">
            <v>24000</v>
          </cell>
        </row>
        <row r="39">
          <cell r="B39">
            <v>33</v>
          </cell>
          <cell r="C39" t="str">
            <v>포틀랜드시멘트</v>
          </cell>
          <cell r="D39" t="str">
            <v>비중(르샤트리에)</v>
          </cell>
          <cell r="E39" t="str">
            <v xml:space="preserve"> KS L 5110</v>
          </cell>
          <cell r="M39">
            <v>44820.729419999996</v>
          </cell>
        </row>
        <row r="40">
          <cell r="B40">
            <v>34</v>
          </cell>
          <cell r="C40" t="str">
            <v>포틀랜드시멘트</v>
          </cell>
          <cell r="E40" t="str">
            <v>KS L ISO 679</v>
          </cell>
          <cell r="M40">
            <v>49158.325740000015</v>
          </cell>
          <cell r="N40">
            <v>49000</v>
          </cell>
        </row>
        <row r="41">
          <cell r="B41">
            <v>35</v>
          </cell>
          <cell r="C41" t="str">
            <v>고로슬래그시멘트</v>
          </cell>
          <cell r="D41" t="str">
            <v>분말도</v>
          </cell>
          <cell r="E41" t="str">
            <v>KS L 5106</v>
          </cell>
          <cell r="M41">
            <v>50805.028319999998</v>
          </cell>
          <cell r="N41">
            <v>51000</v>
          </cell>
        </row>
        <row r="42">
          <cell r="B42">
            <v>36</v>
          </cell>
          <cell r="C42" t="str">
            <v>고로슬래그시멘트</v>
          </cell>
          <cell r="D42" t="str">
            <v>안정도</v>
          </cell>
          <cell r="E42" t="str">
            <v>KS L ISO 9597</v>
          </cell>
          <cell r="M42">
            <v>36454.984169999996</v>
          </cell>
          <cell r="N42">
            <v>36000</v>
          </cell>
        </row>
        <row r="43">
          <cell r="B43">
            <v>37</v>
          </cell>
          <cell r="C43" t="str">
            <v>고로슬래그시멘트</v>
          </cell>
          <cell r="D43" t="str">
            <v>응결시간</v>
          </cell>
          <cell r="E43" t="str">
            <v>KS L ISO 9597</v>
          </cell>
          <cell r="M43">
            <v>27103.175510000008</v>
          </cell>
          <cell r="N43">
            <v>27000</v>
          </cell>
        </row>
        <row r="44">
          <cell r="B44">
            <v>38</v>
          </cell>
          <cell r="C44" t="str">
            <v>고로슬래그시멘트</v>
          </cell>
          <cell r="D44" t="str">
            <v>압축강도</v>
          </cell>
          <cell r="E44" t="str">
            <v>KS L ISO 679</v>
          </cell>
          <cell r="M44">
            <v>129059.88024000001</v>
          </cell>
          <cell r="N44">
            <v>129000</v>
          </cell>
        </row>
        <row r="45">
          <cell r="B45">
            <v>39</v>
          </cell>
          <cell r="C45" t="str">
            <v>플라이애시시멘트</v>
          </cell>
          <cell r="D45" t="str">
            <v>응결시간</v>
          </cell>
          <cell r="E45" t="str">
            <v>KS L ISO 9597</v>
          </cell>
          <cell r="M45">
            <v>24693.816975000005</v>
          </cell>
          <cell r="N45">
            <v>25000</v>
          </cell>
        </row>
        <row r="46">
          <cell r="B46">
            <v>40</v>
          </cell>
          <cell r="C46" t="str">
            <v>플라이애시시멘트</v>
          </cell>
          <cell r="D46" t="str">
            <v>안정도</v>
          </cell>
          <cell r="E46" t="str">
            <v>KS L ISO 9597</v>
          </cell>
          <cell r="M46">
            <v>36479.39385</v>
          </cell>
          <cell r="N46">
            <v>36000</v>
          </cell>
        </row>
        <row r="47">
          <cell r="B47">
            <v>41</v>
          </cell>
          <cell r="C47" t="str">
            <v>플라이애시시멘트</v>
          </cell>
          <cell r="D47" t="str">
            <v>압축강도</v>
          </cell>
          <cell r="E47" t="str">
            <v>KS L ISO 679</v>
          </cell>
          <cell r="M47">
            <v>47055.560280000005</v>
          </cell>
          <cell r="N47">
            <v>47000</v>
          </cell>
        </row>
        <row r="48">
          <cell r="B48">
            <v>42</v>
          </cell>
          <cell r="C48" t="str">
            <v>포틀랜드포졸란시멘트</v>
          </cell>
          <cell r="D48" t="str">
            <v>안정도</v>
          </cell>
          <cell r="E48" t="str">
            <v>KS L ISO 9597</v>
          </cell>
          <cell r="M48">
            <v>35421.10575000001</v>
          </cell>
          <cell r="N48">
            <v>35000</v>
          </cell>
        </row>
        <row r="49">
          <cell r="B49">
            <v>43</v>
          </cell>
          <cell r="C49" t="str">
            <v>포틀랜드포졸란시멘트</v>
          </cell>
          <cell r="D49" t="str">
            <v>응결시간</v>
          </cell>
          <cell r="E49" t="str">
            <v>KS L ISO 9597</v>
          </cell>
          <cell r="M49">
            <v>24278.852415000001</v>
          </cell>
          <cell r="N49">
            <v>24000</v>
          </cell>
        </row>
        <row r="50">
          <cell r="B50">
            <v>44</v>
          </cell>
          <cell r="C50" t="str">
            <v>포틀랜드포졸란시멘트</v>
          </cell>
          <cell r="D50" t="str">
            <v>압축강도</v>
          </cell>
          <cell r="E50" t="str">
            <v>KS L ISO 679</v>
          </cell>
          <cell r="M50">
            <v>47055.560280000005</v>
          </cell>
          <cell r="N50">
            <v>47000</v>
          </cell>
        </row>
        <row r="51">
          <cell r="B51">
            <v>45</v>
          </cell>
          <cell r="C51" t="str">
            <v>숏크리트</v>
          </cell>
          <cell r="D51" t="str">
            <v>압축강도</v>
          </cell>
          <cell r="E51" t="str">
            <v>KS F 2405</v>
          </cell>
          <cell r="M51">
            <v>14883.373875000001</v>
          </cell>
          <cell r="N51">
            <v>15000</v>
          </cell>
        </row>
        <row r="52">
          <cell r="B52">
            <v>46</v>
          </cell>
          <cell r="C52" t="str">
            <v>굳은콘크리트(레미콘)</v>
          </cell>
          <cell r="D52" t="str">
            <v>압축강도</v>
          </cell>
          <cell r="E52" t="str">
            <v>KS F 2403,05</v>
          </cell>
          <cell r="M52">
            <v>33340.104209999998</v>
          </cell>
        </row>
        <row r="53">
          <cell r="B53">
            <v>47</v>
          </cell>
          <cell r="C53" t="str">
            <v>철근콘크리트용봉강</v>
          </cell>
          <cell r="D53" t="str">
            <v>항복점,항복강도</v>
          </cell>
          <cell r="E53" t="str">
            <v xml:space="preserve"> KS D 3504</v>
          </cell>
          <cell r="M53">
            <v>31193.887229999997</v>
          </cell>
        </row>
        <row r="54">
          <cell r="B54">
            <v>48</v>
          </cell>
          <cell r="C54" t="str">
            <v>철근콘크리트용봉강</v>
          </cell>
          <cell r="D54" t="str">
            <v>인장강도</v>
          </cell>
          <cell r="E54" t="str">
            <v xml:space="preserve"> KS D 3504</v>
          </cell>
          <cell r="M54">
            <v>31010.814629999997</v>
          </cell>
        </row>
        <row r="55">
          <cell r="B55">
            <v>49</v>
          </cell>
          <cell r="C55" t="str">
            <v>철근콘크리트용봉강</v>
          </cell>
          <cell r="D55" t="str">
            <v>연신율</v>
          </cell>
          <cell r="E55" t="str">
            <v xml:space="preserve"> KS D 3504</v>
          </cell>
          <cell r="M55">
            <v>31193.887229999997</v>
          </cell>
        </row>
        <row r="56">
          <cell r="B56">
            <v>50</v>
          </cell>
          <cell r="C56" t="str">
            <v>철근콘크리트용봉강</v>
          </cell>
          <cell r="D56" t="str">
            <v>굽힘성</v>
          </cell>
          <cell r="E56" t="str">
            <v xml:space="preserve"> KS D 3504</v>
          </cell>
          <cell r="M56">
            <v>17044.655310000002</v>
          </cell>
          <cell r="N56">
            <v>17000</v>
          </cell>
        </row>
        <row r="57">
          <cell r="B57">
            <v>51</v>
          </cell>
          <cell r="C57" t="str">
            <v>철근콘크리트용봉강</v>
          </cell>
          <cell r="D57" t="str">
            <v>겉모양,치수,무게</v>
          </cell>
          <cell r="E57" t="str">
            <v xml:space="preserve"> KS D 3504</v>
          </cell>
          <cell r="M57">
            <v>6690.8988749999999</v>
          </cell>
        </row>
        <row r="58">
          <cell r="B58">
            <v>52</v>
          </cell>
          <cell r="C58" t="str">
            <v>철근콘크리트용재생봉강</v>
          </cell>
          <cell r="D58" t="str">
            <v>항복점,항복강도</v>
          </cell>
          <cell r="E58" t="str">
            <v xml:space="preserve"> KS D 3527</v>
          </cell>
          <cell r="M58">
            <v>31193.887229999997</v>
          </cell>
        </row>
        <row r="59">
          <cell r="B59">
            <v>53</v>
          </cell>
          <cell r="C59" t="str">
            <v>철근콘크리트용재생봉강</v>
          </cell>
          <cell r="D59" t="str">
            <v>인장강도</v>
          </cell>
          <cell r="E59" t="str">
            <v xml:space="preserve"> KS D 3527</v>
          </cell>
          <cell r="M59">
            <v>31010.814629999997</v>
          </cell>
          <cell r="N59">
            <v>31000</v>
          </cell>
        </row>
        <row r="60">
          <cell r="B60">
            <v>54</v>
          </cell>
          <cell r="C60" t="str">
            <v>철근콘크리트용재생봉강</v>
          </cell>
          <cell r="D60" t="str">
            <v>연신율</v>
          </cell>
          <cell r="E60" t="str">
            <v xml:space="preserve"> KS D 3527</v>
          </cell>
          <cell r="M60">
            <v>31193.887229999997</v>
          </cell>
          <cell r="N60">
            <v>31000</v>
          </cell>
        </row>
        <row r="61">
          <cell r="B61">
            <v>55</v>
          </cell>
          <cell r="C61" t="str">
            <v>철근콘크리트용재생봉강</v>
          </cell>
          <cell r="D61" t="str">
            <v>굽힘성</v>
          </cell>
          <cell r="E61" t="str">
            <v xml:space="preserve"> KS D 3527</v>
          </cell>
          <cell r="M61">
            <v>17044.655310000002</v>
          </cell>
          <cell r="N61">
            <v>17000</v>
          </cell>
        </row>
        <row r="62">
          <cell r="B62">
            <v>56</v>
          </cell>
          <cell r="C62" t="str">
            <v>철근콘크리트용재생봉강</v>
          </cell>
          <cell r="D62" t="str">
            <v>겉모양,치수,무게</v>
          </cell>
          <cell r="E62" t="str">
            <v xml:space="preserve"> KS D 3527</v>
          </cell>
          <cell r="M62">
            <v>6690.8988749999999</v>
          </cell>
          <cell r="N62">
            <v>7000</v>
          </cell>
        </row>
        <row r="63">
          <cell r="B63">
            <v>57</v>
          </cell>
          <cell r="C63" t="str">
            <v>PC강봉</v>
          </cell>
          <cell r="D63" t="str">
            <v>겉모양 및 치수</v>
          </cell>
          <cell r="E63" t="str">
            <v xml:space="preserve"> KS D 3505</v>
          </cell>
          <cell r="M63">
            <v>6678.6940350000013</v>
          </cell>
          <cell r="N63">
            <v>7000</v>
          </cell>
        </row>
        <row r="64">
          <cell r="B64">
            <v>58</v>
          </cell>
          <cell r="C64" t="str">
            <v>PC강봉</v>
          </cell>
          <cell r="D64" t="str">
            <v>0.2%항복강도</v>
          </cell>
          <cell r="E64" t="str">
            <v xml:space="preserve"> KS D 3505</v>
          </cell>
          <cell r="M64">
            <v>17215.523070000003</v>
          </cell>
          <cell r="N64">
            <v>17000</v>
          </cell>
        </row>
        <row r="65">
          <cell r="B65">
            <v>59</v>
          </cell>
          <cell r="C65" t="str">
            <v>PC강봉</v>
          </cell>
          <cell r="D65" t="str">
            <v>인장강도</v>
          </cell>
          <cell r="E65" t="str">
            <v xml:space="preserve"> KS D 3505</v>
          </cell>
          <cell r="M65">
            <v>17044.655310000002</v>
          </cell>
          <cell r="N65">
            <v>17000</v>
          </cell>
        </row>
        <row r="66">
          <cell r="B66">
            <v>60</v>
          </cell>
          <cell r="C66" t="str">
            <v>PC강봉</v>
          </cell>
          <cell r="D66" t="str">
            <v>연신율</v>
          </cell>
          <cell r="E66" t="str">
            <v xml:space="preserve"> KS D 3505</v>
          </cell>
          <cell r="M66">
            <v>17215.523070000003</v>
          </cell>
          <cell r="N66">
            <v>17000</v>
          </cell>
        </row>
        <row r="67">
          <cell r="B67">
            <v>61</v>
          </cell>
          <cell r="C67" t="str">
            <v>궤도자갈</v>
          </cell>
          <cell r="D67" t="str">
            <v>궤도자갈입도시험</v>
          </cell>
          <cell r="E67" t="str">
            <v>KS F 2502</v>
          </cell>
          <cell r="M67">
            <v>49729.015694999995</v>
          </cell>
          <cell r="N67">
            <v>50000</v>
          </cell>
        </row>
        <row r="68">
          <cell r="B68">
            <v>62</v>
          </cell>
          <cell r="C68" t="str">
            <v>궤도자갈</v>
          </cell>
          <cell r="D68" t="str">
            <v>LA골재마모(KS)</v>
          </cell>
          <cell r="E68" t="str">
            <v xml:space="preserve"> KS F 2508</v>
          </cell>
          <cell r="M68">
            <v>45162.647789999995</v>
          </cell>
          <cell r="N68">
            <v>45000</v>
          </cell>
        </row>
        <row r="69">
          <cell r="B69">
            <v>63</v>
          </cell>
          <cell r="C69" t="str">
            <v>궤도자갈</v>
          </cell>
          <cell r="D69" t="str">
            <v>LA골재마모(프랑스)</v>
          </cell>
          <cell r="E69" t="str">
            <v xml:space="preserve"> KS F 2529</v>
          </cell>
          <cell r="M69">
            <v>45162.647789999995</v>
          </cell>
          <cell r="N69">
            <v>45000</v>
          </cell>
        </row>
        <row r="70">
          <cell r="B70">
            <v>64</v>
          </cell>
          <cell r="C70" t="str">
            <v>궤도자갈</v>
          </cell>
          <cell r="D70" t="str">
            <v>데발(DEVAL)시험</v>
          </cell>
          <cell r="E70" t="str">
            <v>공사시방서</v>
          </cell>
          <cell r="M70">
            <v>45162.647789999995</v>
          </cell>
          <cell r="N70">
            <v>45000</v>
          </cell>
        </row>
        <row r="71">
          <cell r="B71">
            <v>65</v>
          </cell>
          <cell r="C71" t="str">
            <v>궤도자갈</v>
          </cell>
          <cell r="D71" t="str">
            <v>편평석시험</v>
          </cell>
          <cell r="E71" t="str">
            <v>공사시방서</v>
          </cell>
          <cell r="M71">
            <v>49729.015694999995</v>
          </cell>
          <cell r="N71">
            <v>50000</v>
          </cell>
        </row>
        <row r="72">
          <cell r="B72">
            <v>66</v>
          </cell>
          <cell r="C72" t="str">
            <v>궤도자갈</v>
          </cell>
          <cell r="D72" t="str">
            <v>세장석시험</v>
          </cell>
          <cell r="E72" t="str">
            <v>공사시방서</v>
          </cell>
          <cell r="M72">
            <v>49729.015694999995</v>
          </cell>
          <cell r="N72">
            <v>50000</v>
          </cell>
        </row>
        <row r="73">
          <cell r="B73">
            <v>67</v>
          </cell>
          <cell r="C73" t="str">
            <v>궤도자갈</v>
          </cell>
          <cell r="D73" t="str">
            <v>입자모양판정 실적률</v>
          </cell>
          <cell r="E73" t="str">
            <v xml:space="preserve"> KS F 2505</v>
          </cell>
          <cell r="M73">
            <v>17323.069080000001</v>
          </cell>
          <cell r="N73">
            <v>17000</v>
          </cell>
        </row>
        <row r="74">
          <cell r="B74">
            <v>68</v>
          </cell>
          <cell r="C74" t="str">
            <v>궤도자갈</v>
          </cell>
          <cell r="D74" t="str">
            <v>석탄 및 갈탄 함유량</v>
          </cell>
          <cell r="E74" t="str">
            <v>KS F 2513</v>
          </cell>
          <cell r="M74">
            <v>73932.509264999986</v>
          </cell>
          <cell r="N74">
            <v>74000</v>
          </cell>
        </row>
        <row r="75">
          <cell r="B75">
            <v>69</v>
          </cell>
          <cell r="C75" t="str">
            <v>궤도자갈</v>
          </cell>
          <cell r="D75" t="str">
            <v>연석량시험</v>
          </cell>
          <cell r="E75" t="str">
            <v>KS F 2516</v>
          </cell>
          <cell r="M75">
            <v>49729.015694999995</v>
          </cell>
          <cell r="N75">
            <v>50000</v>
          </cell>
        </row>
        <row r="76">
          <cell r="B76">
            <v>70</v>
          </cell>
          <cell r="C76" t="str">
            <v>궤도자갈</v>
          </cell>
          <cell r="D76" t="str">
            <v>점토덩어리량</v>
          </cell>
          <cell r="E76" t="str">
            <v>KS F 2512</v>
          </cell>
          <cell r="M76">
            <v>36182.454990000006</v>
          </cell>
          <cell r="N76">
            <v>36000</v>
          </cell>
        </row>
        <row r="77">
          <cell r="B77">
            <v>71</v>
          </cell>
          <cell r="C77" t="str">
            <v>궤도자갈</v>
          </cell>
          <cell r="D77" t="str">
            <v>청결도</v>
          </cell>
          <cell r="E77" t="str">
            <v>KS F 2510</v>
          </cell>
          <cell r="M77">
            <v>50962.972559999995</v>
          </cell>
          <cell r="N77">
            <v>51000</v>
          </cell>
        </row>
        <row r="78">
          <cell r="B78">
            <v>72</v>
          </cell>
          <cell r="C78" t="str">
            <v>궤도자갈</v>
          </cell>
          <cell r="D78" t="str">
            <v>0.08mm체 통과량</v>
          </cell>
          <cell r="E78" t="str">
            <v>KS F 2511</v>
          </cell>
          <cell r="M78">
            <v>24236.762729999999</v>
          </cell>
          <cell r="N78">
            <v>24000</v>
          </cell>
        </row>
        <row r="79">
          <cell r="B79">
            <v>73</v>
          </cell>
          <cell r="C79" t="str">
            <v>궤도자갈</v>
          </cell>
          <cell r="D79" t="str">
            <v>안정성</v>
          </cell>
          <cell r="E79" t="str">
            <v>KS F 2512</v>
          </cell>
          <cell r="M79">
            <v>112617.185415</v>
          </cell>
        </row>
        <row r="80">
          <cell r="B80">
            <v>74</v>
          </cell>
          <cell r="C80" t="str">
            <v>금속경도</v>
          </cell>
          <cell r="D80" t="str">
            <v>금속경도시편제작(개당)</v>
          </cell>
          <cell r="E80" t="str">
            <v>-</v>
          </cell>
          <cell r="M80">
            <v>44063.900549999991</v>
          </cell>
          <cell r="N80">
            <v>44000</v>
          </cell>
        </row>
        <row r="81">
          <cell r="B81">
            <v>75</v>
          </cell>
          <cell r="C81" t="str">
            <v>금속경도</v>
          </cell>
          <cell r="D81" t="str">
            <v>브리넬경도시험</v>
          </cell>
          <cell r="E81" t="str">
            <v xml:space="preserve"> KS D 0805</v>
          </cell>
          <cell r="M81">
            <v>24520.836899999998</v>
          </cell>
        </row>
        <row r="82">
          <cell r="B82">
            <v>76</v>
          </cell>
          <cell r="C82" t="str">
            <v>금속경도</v>
          </cell>
          <cell r="D82" t="str">
            <v>로크웰경도시험</v>
          </cell>
          <cell r="E82" t="str">
            <v xml:space="preserve"> KS D 0806</v>
          </cell>
          <cell r="M82">
            <v>24520.836899999998</v>
          </cell>
          <cell r="N82">
            <v>25000</v>
          </cell>
        </row>
        <row r="83">
          <cell r="B83">
            <v>77</v>
          </cell>
          <cell r="C83" t="str">
            <v>석재</v>
          </cell>
          <cell r="D83" t="str">
            <v>밀도 및 흡수율</v>
          </cell>
          <cell r="E83" t="str">
            <v>KS F 2518</v>
          </cell>
          <cell r="M83">
            <v>55978.963049999991</v>
          </cell>
        </row>
        <row r="84">
          <cell r="B84">
            <v>78</v>
          </cell>
          <cell r="C84" t="str">
            <v>석재</v>
          </cell>
          <cell r="D84" t="str">
            <v>석재압축강도(수침)</v>
          </cell>
          <cell r="E84" t="str">
            <v xml:space="preserve"> KS F 2519</v>
          </cell>
          <cell r="M84">
            <v>55978.963049999991</v>
          </cell>
        </row>
        <row r="85">
          <cell r="B85">
            <v>79</v>
          </cell>
          <cell r="C85" t="str">
            <v>석재</v>
          </cell>
          <cell r="D85" t="str">
            <v>석재압축강도(건조)</v>
          </cell>
          <cell r="E85" t="str">
            <v xml:space="preserve"> KS F 2519</v>
          </cell>
          <cell r="M85">
            <v>55978.963049999991</v>
          </cell>
          <cell r="N85">
            <v>56000</v>
          </cell>
        </row>
        <row r="86">
          <cell r="B86">
            <v>80</v>
          </cell>
          <cell r="C86" t="str">
            <v>반발경도시험(개소당)</v>
          </cell>
          <cell r="D86" t="str">
            <v>비파괴</v>
          </cell>
          <cell r="E86" t="str">
            <v>장비사양</v>
          </cell>
          <cell r="M86">
            <v>31140.432224999993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7"/>
  </sheetPr>
  <dimension ref="A1:P85"/>
  <sheetViews>
    <sheetView tabSelected="1" view="pageBreakPreview" zoomScale="85" zoomScaleNormal="80" zoomScaleSheetLayoutView="85" zoomScalePageLayoutView="40" workbookViewId="0">
      <selection activeCell="B3" sqref="B3"/>
    </sheetView>
  </sheetViews>
  <sheetFormatPr defaultRowHeight="15.75" x14ac:dyDescent="0.25"/>
  <cols>
    <col min="1" max="1" width="2" style="1" customWidth="1"/>
    <col min="2" max="2" width="4.5" style="7" customWidth="1"/>
    <col min="3" max="3" width="25.375" style="8" customWidth="1"/>
    <col min="4" max="4" width="23.25" style="9" customWidth="1"/>
    <col min="5" max="5" width="12.5" style="9" customWidth="1"/>
    <col min="6" max="6" width="9.875" style="9" customWidth="1"/>
    <col min="7" max="7" width="5.125" style="10" customWidth="1"/>
    <col min="8" max="8" width="5.5" style="15" hidden="1" customWidth="1"/>
    <col min="9" max="9" width="9" style="15" hidden="1" customWidth="1"/>
    <col min="10" max="10" width="11.625" style="15" hidden="1" customWidth="1"/>
    <col min="11" max="11" width="11.625" style="15" customWidth="1"/>
    <col min="12" max="12" width="9.875" style="15" customWidth="1"/>
    <col min="13" max="13" width="11.125" style="15" customWidth="1"/>
    <col min="14" max="14" width="11.875" style="15" customWidth="1"/>
    <col min="15" max="15" width="13.875" style="10" customWidth="1"/>
    <col min="16" max="16" width="2" style="1" customWidth="1"/>
    <col min="17" max="256" width="9" style="1"/>
    <col min="257" max="257" width="2" style="1" customWidth="1"/>
    <col min="258" max="258" width="4.5" style="1" customWidth="1"/>
    <col min="259" max="259" width="25.375" style="1" customWidth="1"/>
    <col min="260" max="260" width="23.25" style="1" customWidth="1"/>
    <col min="261" max="261" width="12.5" style="1" customWidth="1"/>
    <col min="262" max="262" width="9.875" style="1" customWidth="1"/>
    <col min="263" max="263" width="5.125" style="1" customWidth="1"/>
    <col min="264" max="266" width="0" style="1" hidden="1" customWidth="1"/>
    <col min="267" max="267" width="11.625" style="1" customWidth="1"/>
    <col min="268" max="268" width="9.875" style="1" customWidth="1"/>
    <col min="269" max="269" width="11.125" style="1" customWidth="1"/>
    <col min="270" max="270" width="11.875" style="1" customWidth="1"/>
    <col min="271" max="271" width="13.875" style="1" customWidth="1"/>
    <col min="272" max="272" width="2" style="1" customWidth="1"/>
    <col min="273" max="512" width="9" style="1"/>
    <col min="513" max="513" width="2" style="1" customWidth="1"/>
    <col min="514" max="514" width="4.5" style="1" customWidth="1"/>
    <col min="515" max="515" width="25.375" style="1" customWidth="1"/>
    <col min="516" max="516" width="23.25" style="1" customWidth="1"/>
    <col min="517" max="517" width="12.5" style="1" customWidth="1"/>
    <col min="518" max="518" width="9.875" style="1" customWidth="1"/>
    <col min="519" max="519" width="5.125" style="1" customWidth="1"/>
    <col min="520" max="522" width="0" style="1" hidden="1" customWidth="1"/>
    <col min="523" max="523" width="11.625" style="1" customWidth="1"/>
    <col min="524" max="524" width="9.875" style="1" customWidth="1"/>
    <col min="525" max="525" width="11.125" style="1" customWidth="1"/>
    <col min="526" max="526" width="11.875" style="1" customWidth="1"/>
    <col min="527" max="527" width="13.875" style="1" customWidth="1"/>
    <col min="528" max="528" width="2" style="1" customWidth="1"/>
    <col min="529" max="768" width="9" style="1"/>
    <col min="769" max="769" width="2" style="1" customWidth="1"/>
    <col min="770" max="770" width="4.5" style="1" customWidth="1"/>
    <col min="771" max="771" width="25.375" style="1" customWidth="1"/>
    <col min="772" max="772" width="23.25" style="1" customWidth="1"/>
    <col min="773" max="773" width="12.5" style="1" customWidth="1"/>
    <col min="774" max="774" width="9.875" style="1" customWidth="1"/>
    <col min="775" max="775" width="5.125" style="1" customWidth="1"/>
    <col min="776" max="778" width="0" style="1" hidden="1" customWidth="1"/>
    <col min="779" max="779" width="11.625" style="1" customWidth="1"/>
    <col min="780" max="780" width="9.875" style="1" customWidth="1"/>
    <col min="781" max="781" width="11.125" style="1" customWidth="1"/>
    <col min="782" max="782" width="11.875" style="1" customWidth="1"/>
    <col min="783" max="783" width="13.875" style="1" customWidth="1"/>
    <col min="784" max="784" width="2" style="1" customWidth="1"/>
    <col min="785" max="1024" width="9" style="1"/>
    <col min="1025" max="1025" width="2" style="1" customWidth="1"/>
    <col min="1026" max="1026" width="4.5" style="1" customWidth="1"/>
    <col min="1027" max="1027" width="25.375" style="1" customWidth="1"/>
    <col min="1028" max="1028" width="23.25" style="1" customWidth="1"/>
    <col min="1029" max="1029" width="12.5" style="1" customWidth="1"/>
    <col min="1030" max="1030" width="9.875" style="1" customWidth="1"/>
    <col min="1031" max="1031" width="5.125" style="1" customWidth="1"/>
    <col min="1032" max="1034" width="0" style="1" hidden="1" customWidth="1"/>
    <col min="1035" max="1035" width="11.625" style="1" customWidth="1"/>
    <col min="1036" max="1036" width="9.875" style="1" customWidth="1"/>
    <col min="1037" max="1037" width="11.125" style="1" customWidth="1"/>
    <col min="1038" max="1038" width="11.875" style="1" customWidth="1"/>
    <col min="1039" max="1039" width="13.875" style="1" customWidth="1"/>
    <col min="1040" max="1040" width="2" style="1" customWidth="1"/>
    <col min="1041" max="1280" width="9" style="1"/>
    <col min="1281" max="1281" width="2" style="1" customWidth="1"/>
    <col min="1282" max="1282" width="4.5" style="1" customWidth="1"/>
    <col min="1283" max="1283" width="25.375" style="1" customWidth="1"/>
    <col min="1284" max="1284" width="23.25" style="1" customWidth="1"/>
    <col min="1285" max="1285" width="12.5" style="1" customWidth="1"/>
    <col min="1286" max="1286" width="9.875" style="1" customWidth="1"/>
    <col min="1287" max="1287" width="5.125" style="1" customWidth="1"/>
    <col min="1288" max="1290" width="0" style="1" hidden="1" customWidth="1"/>
    <col min="1291" max="1291" width="11.625" style="1" customWidth="1"/>
    <col min="1292" max="1292" width="9.875" style="1" customWidth="1"/>
    <col min="1293" max="1293" width="11.125" style="1" customWidth="1"/>
    <col min="1294" max="1294" width="11.875" style="1" customWidth="1"/>
    <col min="1295" max="1295" width="13.875" style="1" customWidth="1"/>
    <col min="1296" max="1296" width="2" style="1" customWidth="1"/>
    <col min="1297" max="1536" width="9" style="1"/>
    <col min="1537" max="1537" width="2" style="1" customWidth="1"/>
    <col min="1538" max="1538" width="4.5" style="1" customWidth="1"/>
    <col min="1539" max="1539" width="25.375" style="1" customWidth="1"/>
    <col min="1540" max="1540" width="23.25" style="1" customWidth="1"/>
    <col min="1541" max="1541" width="12.5" style="1" customWidth="1"/>
    <col min="1542" max="1542" width="9.875" style="1" customWidth="1"/>
    <col min="1543" max="1543" width="5.125" style="1" customWidth="1"/>
    <col min="1544" max="1546" width="0" style="1" hidden="1" customWidth="1"/>
    <col min="1547" max="1547" width="11.625" style="1" customWidth="1"/>
    <col min="1548" max="1548" width="9.875" style="1" customWidth="1"/>
    <col min="1549" max="1549" width="11.125" style="1" customWidth="1"/>
    <col min="1550" max="1550" width="11.875" style="1" customWidth="1"/>
    <col min="1551" max="1551" width="13.875" style="1" customWidth="1"/>
    <col min="1552" max="1552" width="2" style="1" customWidth="1"/>
    <col min="1553" max="1792" width="9" style="1"/>
    <col min="1793" max="1793" width="2" style="1" customWidth="1"/>
    <col min="1794" max="1794" width="4.5" style="1" customWidth="1"/>
    <col min="1795" max="1795" width="25.375" style="1" customWidth="1"/>
    <col min="1796" max="1796" width="23.25" style="1" customWidth="1"/>
    <col min="1797" max="1797" width="12.5" style="1" customWidth="1"/>
    <col min="1798" max="1798" width="9.875" style="1" customWidth="1"/>
    <col min="1799" max="1799" width="5.125" style="1" customWidth="1"/>
    <col min="1800" max="1802" width="0" style="1" hidden="1" customWidth="1"/>
    <col min="1803" max="1803" width="11.625" style="1" customWidth="1"/>
    <col min="1804" max="1804" width="9.875" style="1" customWidth="1"/>
    <col min="1805" max="1805" width="11.125" style="1" customWidth="1"/>
    <col min="1806" max="1806" width="11.875" style="1" customWidth="1"/>
    <col min="1807" max="1807" width="13.875" style="1" customWidth="1"/>
    <col min="1808" max="1808" width="2" style="1" customWidth="1"/>
    <col min="1809" max="2048" width="9" style="1"/>
    <col min="2049" max="2049" width="2" style="1" customWidth="1"/>
    <col min="2050" max="2050" width="4.5" style="1" customWidth="1"/>
    <col min="2051" max="2051" width="25.375" style="1" customWidth="1"/>
    <col min="2052" max="2052" width="23.25" style="1" customWidth="1"/>
    <col min="2053" max="2053" width="12.5" style="1" customWidth="1"/>
    <col min="2054" max="2054" width="9.875" style="1" customWidth="1"/>
    <col min="2055" max="2055" width="5.125" style="1" customWidth="1"/>
    <col min="2056" max="2058" width="0" style="1" hidden="1" customWidth="1"/>
    <col min="2059" max="2059" width="11.625" style="1" customWidth="1"/>
    <col min="2060" max="2060" width="9.875" style="1" customWidth="1"/>
    <col min="2061" max="2061" width="11.125" style="1" customWidth="1"/>
    <col min="2062" max="2062" width="11.875" style="1" customWidth="1"/>
    <col min="2063" max="2063" width="13.875" style="1" customWidth="1"/>
    <col min="2064" max="2064" width="2" style="1" customWidth="1"/>
    <col min="2065" max="2304" width="9" style="1"/>
    <col min="2305" max="2305" width="2" style="1" customWidth="1"/>
    <col min="2306" max="2306" width="4.5" style="1" customWidth="1"/>
    <col min="2307" max="2307" width="25.375" style="1" customWidth="1"/>
    <col min="2308" max="2308" width="23.25" style="1" customWidth="1"/>
    <col min="2309" max="2309" width="12.5" style="1" customWidth="1"/>
    <col min="2310" max="2310" width="9.875" style="1" customWidth="1"/>
    <col min="2311" max="2311" width="5.125" style="1" customWidth="1"/>
    <col min="2312" max="2314" width="0" style="1" hidden="1" customWidth="1"/>
    <col min="2315" max="2315" width="11.625" style="1" customWidth="1"/>
    <col min="2316" max="2316" width="9.875" style="1" customWidth="1"/>
    <col min="2317" max="2317" width="11.125" style="1" customWidth="1"/>
    <col min="2318" max="2318" width="11.875" style="1" customWidth="1"/>
    <col min="2319" max="2319" width="13.875" style="1" customWidth="1"/>
    <col min="2320" max="2320" width="2" style="1" customWidth="1"/>
    <col min="2321" max="2560" width="9" style="1"/>
    <col min="2561" max="2561" width="2" style="1" customWidth="1"/>
    <col min="2562" max="2562" width="4.5" style="1" customWidth="1"/>
    <col min="2563" max="2563" width="25.375" style="1" customWidth="1"/>
    <col min="2564" max="2564" width="23.25" style="1" customWidth="1"/>
    <col min="2565" max="2565" width="12.5" style="1" customWidth="1"/>
    <col min="2566" max="2566" width="9.875" style="1" customWidth="1"/>
    <col min="2567" max="2567" width="5.125" style="1" customWidth="1"/>
    <col min="2568" max="2570" width="0" style="1" hidden="1" customWidth="1"/>
    <col min="2571" max="2571" width="11.625" style="1" customWidth="1"/>
    <col min="2572" max="2572" width="9.875" style="1" customWidth="1"/>
    <col min="2573" max="2573" width="11.125" style="1" customWidth="1"/>
    <col min="2574" max="2574" width="11.875" style="1" customWidth="1"/>
    <col min="2575" max="2575" width="13.875" style="1" customWidth="1"/>
    <col min="2576" max="2576" width="2" style="1" customWidth="1"/>
    <col min="2577" max="2816" width="9" style="1"/>
    <col min="2817" max="2817" width="2" style="1" customWidth="1"/>
    <col min="2818" max="2818" width="4.5" style="1" customWidth="1"/>
    <col min="2819" max="2819" width="25.375" style="1" customWidth="1"/>
    <col min="2820" max="2820" width="23.25" style="1" customWidth="1"/>
    <col min="2821" max="2821" width="12.5" style="1" customWidth="1"/>
    <col min="2822" max="2822" width="9.875" style="1" customWidth="1"/>
    <col min="2823" max="2823" width="5.125" style="1" customWidth="1"/>
    <col min="2824" max="2826" width="0" style="1" hidden="1" customWidth="1"/>
    <col min="2827" max="2827" width="11.625" style="1" customWidth="1"/>
    <col min="2828" max="2828" width="9.875" style="1" customWidth="1"/>
    <col min="2829" max="2829" width="11.125" style="1" customWidth="1"/>
    <col min="2830" max="2830" width="11.875" style="1" customWidth="1"/>
    <col min="2831" max="2831" width="13.875" style="1" customWidth="1"/>
    <col min="2832" max="2832" width="2" style="1" customWidth="1"/>
    <col min="2833" max="3072" width="9" style="1"/>
    <col min="3073" max="3073" width="2" style="1" customWidth="1"/>
    <col min="3074" max="3074" width="4.5" style="1" customWidth="1"/>
    <col min="3075" max="3075" width="25.375" style="1" customWidth="1"/>
    <col min="3076" max="3076" width="23.25" style="1" customWidth="1"/>
    <col min="3077" max="3077" width="12.5" style="1" customWidth="1"/>
    <col min="3078" max="3078" width="9.875" style="1" customWidth="1"/>
    <col min="3079" max="3079" width="5.125" style="1" customWidth="1"/>
    <col min="3080" max="3082" width="0" style="1" hidden="1" customWidth="1"/>
    <col min="3083" max="3083" width="11.625" style="1" customWidth="1"/>
    <col min="3084" max="3084" width="9.875" style="1" customWidth="1"/>
    <col min="3085" max="3085" width="11.125" style="1" customWidth="1"/>
    <col min="3086" max="3086" width="11.875" style="1" customWidth="1"/>
    <col min="3087" max="3087" width="13.875" style="1" customWidth="1"/>
    <col min="3088" max="3088" width="2" style="1" customWidth="1"/>
    <col min="3089" max="3328" width="9" style="1"/>
    <col min="3329" max="3329" width="2" style="1" customWidth="1"/>
    <col min="3330" max="3330" width="4.5" style="1" customWidth="1"/>
    <col min="3331" max="3331" width="25.375" style="1" customWidth="1"/>
    <col min="3332" max="3332" width="23.25" style="1" customWidth="1"/>
    <col min="3333" max="3333" width="12.5" style="1" customWidth="1"/>
    <col min="3334" max="3334" width="9.875" style="1" customWidth="1"/>
    <col min="3335" max="3335" width="5.125" style="1" customWidth="1"/>
    <col min="3336" max="3338" width="0" style="1" hidden="1" customWidth="1"/>
    <col min="3339" max="3339" width="11.625" style="1" customWidth="1"/>
    <col min="3340" max="3340" width="9.875" style="1" customWidth="1"/>
    <col min="3341" max="3341" width="11.125" style="1" customWidth="1"/>
    <col min="3342" max="3342" width="11.875" style="1" customWidth="1"/>
    <col min="3343" max="3343" width="13.875" style="1" customWidth="1"/>
    <col min="3344" max="3344" width="2" style="1" customWidth="1"/>
    <col min="3345" max="3584" width="9" style="1"/>
    <col min="3585" max="3585" width="2" style="1" customWidth="1"/>
    <col min="3586" max="3586" width="4.5" style="1" customWidth="1"/>
    <col min="3587" max="3587" width="25.375" style="1" customWidth="1"/>
    <col min="3588" max="3588" width="23.25" style="1" customWidth="1"/>
    <col min="3589" max="3589" width="12.5" style="1" customWidth="1"/>
    <col min="3590" max="3590" width="9.875" style="1" customWidth="1"/>
    <col min="3591" max="3591" width="5.125" style="1" customWidth="1"/>
    <col min="3592" max="3594" width="0" style="1" hidden="1" customWidth="1"/>
    <col min="3595" max="3595" width="11.625" style="1" customWidth="1"/>
    <col min="3596" max="3596" width="9.875" style="1" customWidth="1"/>
    <col min="3597" max="3597" width="11.125" style="1" customWidth="1"/>
    <col min="3598" max="3598" width="11.875" style="1" customWidth="1"/>
    <col min="3599" max="3599" width="13.875" style="1" customWidth="1"/>
    <col min="3600" max="3600" width="2" style="1" customWidth="1"/>
    <col min="3601" max="3840" width="9" style="1"/>
    <col min="3841" max="3841" width="2" style="1" customWidth="1"/>
    <col min="3842" max="3842" width="4.5" style="1" customWidth="1"/>
    <col min="3843" max="3843" width="25.375" style="1" customWidth="1"/>
    <col min="3844" max="3844" width="23.25" style="1" customWidth="1"/>
    <col min="3845" max="3845" width="12.5" style="1" customWidth="1"/>
    <col min="3846" max="3846" width="9.875" style="1" customWidth="1"/>
    <col min="3847" max="3847" width="5.125" style="1" customWidth="1"/>
    <col min="3848" max="3850" width="0" style="1" hidden="1" customWidth="1"/>
    <col min="3851" max="3851" width="11.625" style="1" customWidth="1"/>
    <col min="3852" max="3852" width="9.875" style="1" customWidth="1"/>
    <col min="3853" max="3853" width="11.125" style="1" customWidth="1"/>
    <col min="3854" max="3854" width="11.875" style="1" customWidth="1"/>
    <col min="3855" max="3855" width="13.875" style="1" customWidth="1"/>
    <col min="3856" max="3856" width="2" style="1" customWidth="1"/>
    <col min="3857" max="4096" width="9" style="1"/>
    <col min="4097" max="4097" width="2" style="1" customWidth="1"/>
    <col min="4098" max="4098" width="4.5" style="1" customWidth="1"/>
    <col min="4099" max="4099" width="25.375" style="1" customWidth="1"/>
    <col min="4100" max="4100" width="23.25" style="1" customWidth="1"/>
    <col min="4101" max="4101" width="12.5" style="1" customWidth="1"/>
    <col min="4102" max="4102" width="9.875" style="1" customWidth="1"/>
    <col min="4103" max="4103" width="5.125" style="1" customWidth="1"/>
    <col min="4104" max="4106" width="0" style="1" hidden="1" customWidth="1"/>
    <col min="4107" max="4107" width="11.625" style="1" customWidth="1"/>
    <col min="4108" max="4108" width="9.875" style="1" customWidth="1"/>
    <col min="4109" max="4109" width="11.125" style="1" customWidth="1"/>
    <col min="4110" max="4110" width="11.875" style="1" customWidth="1"/>
    <col min="4111" max="4111" width="13.875" style="1" customWidth="1"/>
    <col min="4112" max="4112" width="2" style="1" customWidth="1"/>
    <col min="4113" max="4352" width="9" style="1"/>
    <col min="4353" max="4353" width="2" style="1" customWidth="1"/>
    <col min="4354" max="4354" width="4.5" style="1" customWidth="1"/>
    <col min="4355" max="4355" width="25.375" style="1" customWidth="1"/>
    <col min="4356" max="4356" width="23.25" style="1" customWidth="1"/>
    <col min="4357" max="4357" width="12.5" style="1" customWidth="1"/>
    <col min="4358" max="4358" width="9.875" style="1" customWidth="1"/>
    <col min="4359" max="4359" width="5.125" style="1" customWidth="1"/>
    <col min="4360" max="4362" width="0" style="1" hidden="1" customWidth="1"/>
    <col min="4363" max="4363" width="11.625" style="1" customWidth="1"/>
    <col min="4364" max="4364" width="9.875" style="1" customWidth="1"/>
    <col min="4365" max="4365" width="11.125" style="1" customWidth="1"/>
    <col min="4366" max="4366" width="11.875" style="1" customWidth="1"/>
    <col min="4367" max="4367" width="13.875" style="1" customWidth="1"/>
    <col min="4368" max="4368" width="2" style="1" customWidth="1"/>
    <col min="4369" max="4608" width="9" style="1"/>
    <col min="4609" max="4609" width="2" style="1" customWidth="1"/>
    <col min="4610" max="4610" width="4.5" style="1" customWidth="1"/>
    <col min="4611" max="4611" width="25.375" style="1" customWidth="1"/>
    <col min="4612" max="4612" width="23.25" style="1" customWidth="1"/>
    <col min="4613" max="4613" width="12.5" style="1" customWidth="1"/>
    <col min="4614" max="4614" width="9.875" style="1" customWidth="1"/>
    <col min="4615" max="4615" width="5.125" style="1" customWidth="1"/>
    <col min="4616" max="4618" width="0" style="1" hidden="1" customWidth="1"/>
    <col min="4619" max="4619" width="11.625" style="1" customWidth="1"/>
    <col min="4620" max="4620" width="9.875" style="1" customWidth="1"/>
    <col min="4621" max="4621" width="11.125" style="1" customWidth="1"/>
    <col min="4622" max="4622" width="11.875" style="1" customWidth="1"/>
    <col min="4623" max="4623" width="13.875" style="1" customWidth="1"/>
    <col min="4624" max="4624" width="2" style="1" customWidth="1"/>
    <col min="4625" max="4864" width="9" style="1"/>
    <col min="4865" max="4865" width="2" style="1" customWidth="1"/>
    <col min="4866" max="4866" width="4.5" style="1" customWidth="1"/>
    <col min="4867" max="4867" width="25.375" style="1" customWidth="1"/>
    <col min="4868" max="4868" width="23.25" style="1" customWidth="1"/>
    <col min="4869" max="4869" width="12.5" style="1" customWidth="1"/>
    <col min="4870" max="4870" width="9.875" style="1" customWidth="1"/>
    <col min="4871" max="4871" width="5.125" style="1" customWidth="1"/>
    <col min="4872" max="4874" width="0" style="1" hidden="1" customWidth="1"/>
    <col min="4875" max="4875" width="11.625" style="1" customWidth="1"/>
    <col min="4876" max="4876" width="9.875" style="1" customWidth="1"/>
    <col min="4877" max="4877" width="11.125" style="1" customWidth="1"/>
    <col min="4878" max="4878" width="11.875" style="1" customWidth="1"/>
    <col min="4879" max="4879" width="13.875" style="1" customWidth="1"/>
    <col min="4880" max="4880" width="2" style="1" customWidth="1"/>
    <col min="4881" max="5120" width="9" style="1"/>
    <col min="5121" max="5121" width="2" style="1" customWidth="1"/>
    <col min="5122" max="5122" width="4.5" style="1" customWidth="1"/>
    <col min="5123" max="5123" width="25.375" style="1" customWidth="1"/>
    <col min="5124" max="5124" width="23.25" style="1" customWidth="1"/>
    <col min="5125" max="5125" width="12.5" style="1" customWidth="1"/>
    <col min="5126" max="5126" width="9.875" style="1" customWidth="1"/>
    <col min="5127" max="5127" width="5.125" style="1" customWidth="1"/>
    <col min="5128" max="5130" width="0" style="1" hidden="1" customWidth="1"/>
    <col min="5131" max="5131" width="11.625" style="1" customWidth="1"/>
    <col min="5132" max="5132" width="9.875" style="1" customWidth="1"/>
    <col min="5133" max="5133" width="11.125" style="1" customWidth="1"/>
    <col min="5134" max="5134" width="11.875" style="1" customWidth="1"/>
    <col min="5135" max="5135" width="13.875" style="1" customWidth="1"/>
    <col min="5136" max="5136" width="2" style="1" customWidth="1"/>
    <col min="5137" max="5376" width="9" style="1"/>
    <col min="5377" max="5377" width="2" style="1" customWidth="1"/>
    <col min="5378" max="5378" width="4.5" style="1" customWidth="1"/>
    <col min="5379" max="5379" width="25.375" style="1" customWidth="1"/>
    <col min="5380" max="5380" width="23.25" style="1" customWidth="1"/>
    <col min="5381" max="5381" width="12.5" style="1" customWidth="1"/>
    <col min="5382" max="5382" width="9.875" style="1" customWidth="1"/>
    <col min="5383" max="5383" width="5.125" style="1" customWidth="1"/>
    <col min="5384" max="5386" width="0" style="1" hidden="1" customWidth="1"/>
    <col min="5387" max="5387" width="11.625" style="1" customWidth="1"/>
    <col min="5388" max="5388" width="9.875" style="1" customWidth="1"/>
    <col min="5389" max="5389" width="11.125" style="1" customWidth="1"/>
    <col min="5390" max="5390" width="11.875" style="1" customWidth="1"/>
    <col min="5391" max="5391" width="13.875" style="1" customWidth="1"/>
    <col min="5392" max="5392" width="2" style="1" customWidth="1"/>
    <col min="5393" max="5632" width="9" style="1"/>
    <col min="5633" max="5633" width="2" style="1" customWidth="1"/>
    <col min="5634" max="5634" width="4.5" style="1" customWidth="1"/>
    <col min="5635" max="5635" width="25.375" style="1" customWidth="1"/>
    <col min="5636" max="5636" width="23.25" style="1" customWidth="1"/>
    <col min="5637" max="5637" width="12.5" style="1" customWidth="1"/>
    <col min="5638" max="5638" width="9.875" style="1" customWidth="1"/>
    <col min="5639" max="5639" width="5.125" style="1" customWidth="1"/>
    <col min="5640" max="5642" width="0" style="1" hidden="1" customWidth="1"/>
    <col min="5643" max="5643" width="11.625" style="1" customWidth="1"/>
    <col min="5644" max="5644" width="9.875" style="1" customWidth="1"/>
    <col min="5645" max="5645" width="11.125" style="1" customWidth="1"/>
    <col min="5646" max="5646" width="11.875" style="1" customWidth="1"/>
    <col min="5647" max="5647" width="13.875" style="1" customWidth="1"/>
    <col min="5648" max="5648" width="2" style="1" customWidth="1"/>
    <col min="5649" max="5888" width="9" style="1"/>
    <col min="5889" max="5889" width="2" style="1" customWidth="1"/>
    <col min="5890" max="5890" width="4.5" style="1" customWidth="1"/>
    <col min="5891" max="5891" width="25.375" style="1" customWidth="1"/>
    <col min="5892" max="5892" width="23.25" style="1" customWidth="1"/>
    <col min="5893" max="5893" width="12.5" style="1" customWidth="1"/>
    <col min="5894" max="5894" width="9.875" style="1" customWidth="1"/>
    <col min="5895" max="5895" width="5.125" style="1" customWidth="1"/>
    <col min="5896" max="5898" width="0" style="1" hidden="1" customWidth="1"/>
    <col min="5899" max="5899" width="11.625" style="1" customWidth="1"/>
    <col min="5900" max="5900" width="9.875" style="1" customWidth="1"/>
    <col min="5901" max="5901" width="11.125" style="1" customWidth="1"/>
    <col min="5902" max="5902" width="11.875" style="1" customWidth="1"/>
    <col min="5903" max="5903" width="13.875" style="1" customWidth="1"/>
    <col min="5904" max="5904" width="2" style="1" customWidth="1"/>
    <col min="5905" max="6144" width="9" style="1"/>
    <col min="6145" max="6145" width="2" style="1" customWidth="1"/>
    <col min="6146" max="6146" width="4.5" style="1" customWidth="1"/>
    <col min="6147" max="6147" width="25.375" style="1" customWidth="1"/>
    <col min="6148" max="6148" width="23.25" style="1" customWidth="1"/>
    <col min="6149" max="6149" width="12.5" style="1" customWidth="1"/>
    <col min="6150" max="6150" width="9.875" style="1" customWidth="1"/>
    <col min="6151" max="6151" width="5.125" style="1" customWidth="1"/>
    <col min="6152" max="6154" width="0" style="1" hidden="1" customWidth="1"/>
    <col min="6155" max="6155" width="11.625" style="1" customWidth="1"/>
    <col min="6156" max="6156" width="9.875" style="1" customWidth="1"/>
    <col min="6157" max="6157" width="11.125" style="1" customWidth="1"/>
    <col min="6158" max="6158" width="11.875" style="1" customWidth="1"/>
    <col min="6159" max="6159" width="13.875" style="1" customWidth="1"/>
    <col min="6160" max="6160" width="2" style="1" customWidth="1"/>
    <col min="6161" max="6400" width="9" style="1"/>
    <col min="6401" max="6401" width="2" style="1" customWidth="1"/>
    <col min="6402" max="6402" width="4.5" style="1" customWidth="1"/>
    <col min="6403" max="6403" width="25.375" style="1" customWidth="1"/>
    <col min="6404" max="6404" width="23.25" style="1" customWidth="1"/>
    <col min="6405" max="6405" width="12.5" style="1" customWidth="1"/>
    <col min="6406" max="6406" width="9.875" style="1" customWidth="1"/>
    <col min="6407" max="6407" width="5.125" style="1" customWidth="1"/>
    <col min="6408" max="6410" width="0" style="1" hidden="1" customWidth="1"/>
    <col min="6411" max="6411" width="11.625" style="1" customWidth="1"/>
    <col min="6412" max="6412" width="9.875" style="1" customWidth="1"/>
    <col min="6413" max="6413" width="11.125" style="1" customWidth="1"/>
    <col min="6414" max="6414" width="11.875" style="1" customWidth="1"/>
    <col min="6415" max="6415" width="13.875" style="1" customWidth="1"/>
    <col min="6416" max="6416" width="2" style="1" customWidth="1"/>
    <col min="6417" max="6656" width="9" style="1"/>
    <col min="6657" max="6657" width="2" style="1" customWidth="1"/>
    <col min="6658" max="6658" width="4.5" style="1" customWidth="1"/>
    <col min="6659" max="6659" width="25.375" style="1" customWidth="1"/>
    <col min="6660" max="6660" width="23.25" style="1" customWidth="1"/>
    <col min="6661" max="6661" width="12.5" style="1" customWidth="1"/>
    <col min="6662" max="6662" width="9.875" style="1" customWidth="1"/>
    <col min="6663" max="6663" width="5.125" style="1" customWidth="1"/>
    <col min="6664" max="6666" width="0" style="1" hidden="1" customWidth="1"/>
    <col min="6667" max="6667" width="11.625" style="1" customWidth="1"/>
    <col min="6668" max="6668" width="9.875" style="1" customWidth="1"/>
    <col min="6669" max="6669" width="11.125" style="1" customWidth="1"/>
    <col min="6670" max="6670" width="11.875" style="1" customWidth="1"/>
    <col min="6671" max="6671" width="13.875" style="1" customWidth="1"/>
    <col min="6672" max="6672" width="2" style="1" customWidth="1"/>
    <col min="6673" max="6912" width="9" style="1"/>
    <col min="6913" max="6913" width="2" style="1" customWidth="1"/>
    <col min="6914" max="6914" width="4.5" style="1" customWidth="1"/>
    <col min="6915" max="6915" width="25.375" style="1" customWidth="1"/>
    <col min="6916" max="6916" width="23.25" style="1" customWidth="1"/>
    <col min="6917" max="6917" width="12.5" style="1" customWidth="1"/>
    <col min="6918" max="6918" width="9.875" style="1" customWidth="1"/>
    <col min="6919" max="6919" width="5.125" style="1" customWidth="1"/>
    <col min="6920" max="6922" width="0" style="1" hidden="1" customWidth="1"/>
    <col min="6923" max="6923" width="11.625" style="1" customWidth="1"/>
    <col min="6924" max="6924" width="9.875" style="1" customWidth="1"/>
    <col min="6925" max="6925" width="11.125" style="1" customWidth="1"/>
    <col min="6926" max="6926" width="11.875" style="1" customWidth="1"/>
    <col min="6927" max="6927" width="13.875" style="1" customWidth="1"/>
    <col min="6928" max="6928" width="2" style="1" customWidth="1"/>
    <col min="6929" max="7168" width="9" style="1"/>
    <col min="7169" max="7169" width="2" style="1" customWidth="1"/>
    <col min="7170" max="7170" width="4.5" style="1" customWidth="1"/>
    <col min="7171" max="7171" width="25.375" style="1" customWidth="1"/>
    <col min="7172" max="7172" width="23.25" style="1" customWidth="1"/>
    <col min="7173" max="7173" width="12.5" style="1" customWidth="1"/>
    <col min="7174" max="7174" width="9.875" style="1" customWidth="1"/>
    <col min="7175" max="7175" width="5.125" style="1" customWidth="1"/>
    <col min="7176" max="7178" width="0" style="1" hidden="1" customWidth="1"/>
    <col min="7179" max="7179" width="11.625" style="1" customWidth="1"/>
    <col min="7180" max="7180" width="9.875" style="1" customWidth="1"/>
    <col min="7181" max="7181" width="11.125" style="1" customWidth="1"/>
    <col min="7182" max="7182" width="11.875" style="1" customWidth="1"/>
    <col min="7183" max="7183" width="13.875" style="1" customWidth="1"/>
    <col min="7184" max="7184" width="2" style="1" customWidth="1"/>
    <col min="7185" max="7424" width="9" style="1"/>
    <col min="7425" max="7425" width="2" style="1" customWidth="1"/>
    <col min="7426" max="7426" width="4.5" style="1" customWidth="1"/>
    <col min="7427" max="7427" width="25.375" style="1" customWidth="1"/>
    <col min="7428" max="7428" width="23.25" style="1" customWidth="1"/>
    <col min="7429" max="7429" width="12.5" style="1" customWidth="1"/>
    <col min="7430" max="7430" width="9.875" style="1" customWidth="1"/>
    <col min="7431" max="7431" width="5.125" style="1" customWidth="1"/>
    <col min="7432" max="7434" width="0" style="1" hidden="1" customWidth="1"/>
    <col min="7435" max="7435" width="11.625" style="1" customWidth="1"/>
    <col min="7436" max="7436" width="9.875" style="1" customWidth="1"/>
    <col min="7437" max="7437" width="11.125" style="1" customWidth="1"/>
    <col min="7438" max="7438" width="11.875" style="1" customWidth="1"/>
    <col min="7439" max="7439" width="13.875" style="1" customWidth="1"/>
    <col min="7440" max="7440" width="2" style="1" customWidth="1"/>
    <col min="7441" max="7680" width="9" style="1"/>
    <col min="7681" max="7681" width="2" style="1" customWidth="1"/>
    <col min="7682" max="7682" width="4.5" style="1" customWidth="1"/>
    <col min="7683" max="7683" width="25.375" style="1" customWidth="1"/>
    <col min="7684" max="7684" width="23.25" style="1" customWidth="1"/>
    <col min="7685" max="7685" width="12.5" style="1" customWidth="1"/>
    <col min="7686" max="7686" width="9.875" style="1" customWidth="1"/>
    <col min="7687" max="7687" width="5.125" style="1" customWidth="1"/>
    <col min="7688" max="7690" width="0" style="1" hidden="1" customWidth="1"/>
    <col min="7691" max="7691" width="11.625" style="1" customWidth="1"/>
    <col min="7692" max="7692" width="9.875" style="1" customWidth="1"/>
    <col min="7693" max="7693" width="11.125" style="1" customWidth="1"/>
    <col min="7694" max="7694" width="11.875" style="1" customWidth="1"/>
    <col min="7695" max="7695" width="13.875" style="1" customWidth="1"/>
    <col min="7696" max="7696" width="2" style="1" customWidth="1"/>
    <col min="7697" max="7936" width="9" style="1"/>
    <col min="7937" max="7937" width="2" style="1" customWidth="1"/>
    <col min="7938" max="7938" width="4.5" style="1" customWidth="1"/>
    <col min="7939" max="7939" width="25.375" style="1" customWidth="1"/>
    <col min="7940" max="7940" width="23.25" style="1" customWidth="1"/>
    <col min="7941" max="7941" width="12.5" style="1" customWidth="1"/>
    <col min="7942" max="7942" width="9.875" style="1" customWidth="1"/>
    <col min="7943" max="7943" width="5.125" style="1" customWidth="1"/>
    <col min="7944" max="7946" width="0" style="1" hidden="1" customWidth="1"/>
    <col min="7947" max="7947" width="11.625" style="1" customWidth="1"/>
    <col min="7948" max="7948" width="9.875" style="1" customWidth="1"/>
    <col min="7949" max="7949" width="11.125" style="1" customWidth="1"/>
    <col min="7950" max="7950" width="11.875" style="1" customWidth="1"/>
    <col min="7951" max="7951" width="13.875" style="1" customWidth="1"/>
    <col min="7952" max="7952" width="2" style="1" customWidth="1"/>
    <col min="7953" max="8192" width="9" style="1"/>
    <col min="8193" max="8193" width="2" style="1" customWidth="1"/>
    <col min="8194" max="8194" width="4.5" style="1" customWidth="1"/>
    <col min="8195" max="8195" width="25.375" style="1" customWidth="1"/>
    <col min="8196" max="8196" width="23.25" style="1" customWidth="1"/>
    <col min="8197" max="8197" width="12.5" style="1" customWidth="1"/>
    <col min="8198" max="8198" width="9.875" style="1" customWidth="1"/>
    <col min="8199" max="8199" width="5.125" style="1" customWidth="1"/>
    <col min="8200" max="8202" width="0" style="1" hidden="1" customWidth="1"/>
    <col min="8203" max="8203" width="11.625" style="1" customWidth="1"/>
    <col min="8204" max="8204" width="9.875" style="1" customWidth="1"/>
    <col min="8205" max="8205" width="11.125" style="1" customWidth="1"/>
    <col min="8206" max="8206" width="11.875" style="1" customWidth="1"/>
    <col min="8207" max="8207" width="13.875" style="1" customWidth="1"/>
    <col min="8208" max="8208" width="2" style="1" customWidth="1"/>
    <col min="8209" max="8448" width="9" style="1"/>
    <col min="8449" max="8449" width="2" style="1" customWidth="1"/>
    <col min="8450" max="8450" width="4.5" style="1" customWidth="1"/>
    <col min="8451" max="8451" width="25.375" style="1" customWidth="1"/>
    <col min="8452" max="8452" width="23.25" style="1" customWidth="1"/>
    <col min="8453" max="8453" width="12.5" style="1" customWidth="1"/>
    <col min="8454" max="8454" width="9.875" style="1" customWidth="1"/>
    <col min="8455" max="8455" width="5.125" style="1" customWidth="1"/>
    <col min="8456" max="8458" width="0" style="1" hidden="1" customWidth="1"/>
    <col min="8459" max="8459" width="11.625" style="1" customWidth="1"/>
    <col min="8460" max="8460" width="9.875" style="1" customWidth="1"/>
    <col min="8461" max="8461" width="11.125" style="1" customWidth="1"/>
    <col min="8462" max="8462" width="11.875" style="1" customWidth="1"/>
    <col min="8463" max="8463" width="13.875" style="1" customWidth="1"/>
    <col min="8464" max="8464" width="2" style="1" customWidth="1"/>
    <col min="8465" max="8704" width="9" style="1"/>
    <col min="8705" max="8705" width="2" style="1" customWidth="1"/>
    <col min="8706" max="8706" width="4.5" style="1" customWidth="1"/>
    <col min="8707" max="8707" width="25.375" style="1" customWidth="1"/>
    <col min="8708" max="8708" width="23.25" style="1" customWidth="1"/>
    <col min="8709" max="8709" width="12.5" style="1" customWidth="1"/>
    <col min="8710" max="8710" width="9.875" style="1" customWidth="1"/>
    <col min="8711" max="8711" width="5.125" style="1" customWidth="1"/>
    <col min="8712" max="8714" width="0" style="1" hidden="1" customWidth="1"/>
    <col min="8715" max="8715" width="11.625" style="1" customWidth="1"/>
    <col min="8716" max="8716" width="9.875" style="1" customWidth="1"/>
    <col min="8717" max="8717" width="11.125" style="1" customWidth="1"/>
    <col min="8718" max="8718" width="11.875" style="1" customWidth="1"/>
    <col min="8719" max="8719" width="13.875" style="1" customWidth="1"/>
    <col min="8720" max="8720" width="2" style="1" customWidth="1"/>
    <col min="8721" max="8960" width="9" style="1"/>
    <col min="8961" max="8961" width="2" style="1" customWidth="1"/>
    <col min="8962" max="8962" width="4.5" style="1" customWidth="1"/>
    <col min="8963" max="8963" width="25.375" style="1" customWidth="1"/>
    <col min="8964" max="8964" width="23.25" style="1" customWidth="1"/>
    <col min="8965" max="8965" width="12.5" style="1" customWidth="1"/>
    <col min="8966" max="8966" width="9.875" style="1" customWidth="1"/>
    <col min="8967" max="8967" width="5.125" style="1" customWidth="1"/>
    <col min="8968" max="8970" width="0" style="1" hidden="1" customWidth="1"/>
    <col min="8971" max="8971" width="11.625" style="1" customWidth="1"/>
    <col min="8972" max="8972" width="9.875" style="1" customWidth="1"/>
    <col min="8973" max="8973" width="11.125" style="1" customWidth="1"/>
    <col min="8974" max="8974" width="11.875" style="1" customWidth="1"/>
    <col min="8975" max="8975" width="13.875" style="1" customWidth="1"/>
    <col min="8976" max="8976" width="2" style="1" customWidth="1"/>
    <col min="8977" max="9216" width="9" style="1"/>
    <col min="9217" max="9217" width="2" style="1" customWidth="1"/>
    <col min="9218" max="9218" width="4.5" style="1" customWidth="1"/>
    <col min="9219" max="9219" width="25.375" style="1" customWidth="1"/>
    <col min="9220" max="9220" width="23.25" style="1" customWidth="1"/>
    <col min="9221" max="9221" width="12.5" style="1" customWidth="1"/>
    <col min="9222" max="9222" width="9.875" style="1" customWidth="1"/>
    <col min="9223" max="9223" width="5.125" style="1" customWidth="1"/>
    <col min="9224" max="9226" width="0" style="1" hidden="1" customWidth="1"/>
    <col min="9227" max="9227" width="11.625" style="1" customWidth="1"/>
    <col min="9228" max="9228" width="9.875" style="1" customWidth="1"/>
    <col min="9229" max="9229" width="11.125" style="1" customWidth="1"/>
    <col min="9230" max="9230" width="11.875" style="1" customWidth="1"/>
    <col min="9231" max="9231" width="13.875" style="1" customWidth="1"/>
    <col min="9232" max="9232" width="2" style="1" customWidth="1"/>
    <col min="9233" max="9472" width="9" style="1"/>
    <col min="9473" max="9473" width="2" style="1" customWidth="1"/>
    <col min="9474" max="9474" width="4.5" style="1" customWidth="1"/>
    <col min="9475" max="9475" width="25.375" style="1" customWidth="1"/>
    <col min="9476" max="9476" width="23.25" style="1" customWidth="1"/>
    <col min="9477" max="9477" width="12.5" style="1" customWidth="1"/>
    <col min="9478" max="9478" width="9.875" style="1" customWidth="1"/>
    <col min="9479" max="9479" width="5.125" style="1" customWidth="1"/>
    <col min="9480" max="9482" width="0" style="1" hidden="1" customWidth="1"/>
    <col min="9483" max="9483" width="11.625" style="1" customWidth="1"/>
    <col min="9484" max="9484" width="9.875" style="1" customWidth="1"/>
    <col min="9485" max="9485" width="11.125" style="1" customWidth="1"/>
    <col min="9486" max="9486" width="11.875" style="1" customWidth="1"/>
    <col min="9487" max="9487" width="13.875" style="1" customWidth="1"/>
    <col min="9488" max="9488" width="2" style="1" customWidth="1"/>
    <col min="9489" max="9728" width="9" style="1"/>
    <col min="9729" max="9729" width="2" style="1" customWidth="1"/>
    <col min="9730" max="9730" width="4.5" style="1" customWidth="1"/>
    <col min="9731" max="9731" width="25.375" style="1" customWidth="1"/>
    <col min="9732" max="9732" width="23.25" style="1" customWidth="1"/>
    <col min="9733" max="9733" width="12.5" style="1" customWidth="1"/>
    <col min="9734" max="9734" width="9.875" style="1" customWidth="1"/>
    <col min="9735" max="9735" width="5.125" style="1" customWidth="1"/>
    <col min="9736" max="9738" width="0" style="1" hidden="1" customWidth="1"/>
    <col min="9739" max="9739" width="11.625" style="1" customWidth="1"/>
    <col min="9740" max="9740" width="9.875" style="1" customWidth="1"/>
    <col min="9741" max="9741" width="11.125" style="1" customWidth="1"/>
    <col min="9742" max="9742" width="11.875" style="1" customWidth="1"/>
    <col min="9743" max="9743" width="13.875" style="1" customWidth="1"/>
    <col min="9744" max="9744" width="2" style="1" customWidth="1"/>
    <col min="9745" max="9984" width="9" style="1"/>
    <col min="9985" max="9985" width="2" style="1" customWidth="1"/>
    <col min="9986" max="9986" width="4.5" style="1" customWidth="1"/>
    <col min="9987" max="9987" width="25.375" style="1" customWidth="1"/>
    <col min="9988" max="9988" width="23.25" style="1" customWidth="1"/>
    <col min="9989" max="9989" width="12.5" style="1" customWidth="1"/>
    <col min="9990" max="9990" width="9.875" style="1" customWidth="1"/>
    <col min="9991" max="9991" width="5.125" style="1" customWidth="1"/>
    <col min="9992" max="9994" width="0" style="1" hidden="1" customWidth="1"/>
    <col min="9995" max="9995" width="11.625" style="1" customWidth="1"/>
    <col min="9996" max="9996" width="9.875" style="1" customWidth="1"/>
    <col min="9997" max="9997" width="11.125" style="1" customWidth="1"/>
    <col min="9998" max="9998" width="11.875" style="1" customWidth="1"/>
    <col min="9999" max="9999" width="13.875" style="1" customWidth="1"/>
    <col min="10000" max="10000" width="2" style="1" customWidth="1"/>
    <col min="10001" max="10240" width="9" style="1"/>
    <col min="10241" max="10241" width="2" style="1" customWidth="1"/>
    <col min="10242" max="10242" width="4.5" style="1" customWidth="1"/>
    <col min="10243" max="10243" width="25.375" style="1" customWidth="1"/>
    <col min="10244" max="10244" width="23.25" style="1" customWidth="1"/>
    <col min="10245" max="10245" width="12.5" style="1" customWidth="1"/>
    <col min="10246" max="10246" width="9.875" style="1" customWidth="1"/>
    <col min="10247" max="10247" width="5.125" style="1" customWidth="1"/>
    <col min="10248" max="10250" width="0" style="1" hidden="1" customWidth="1"/>
    <col min="10251" max="10251" width="11.625" style="1" customWidth="1"/>
    <col min="10252" max="10252" width="9.875" style="1" customWidth="1"/>
    <col min="10253" max="10253" width="11.125" style="1" customWidth="1"/>
    <col min="10254" max="10254" width="11.875" style="1" customWidth="1"/>
    <col min="10255" max="10255" width="13.875" style="1" customWidth="1"/>
    <col min="10256" max="10256" width="2" style="1" customWidth="1"/>
    <col min="10257" max="10496" width="9" style="1"/>
    <col min="10497" max="10497" width="2" style="1" customWidth="1"/>
    <col min="10498" max="10498" width="4.5" style="1" customWidth="1"/>
    <col min="10499" max="10499" width="25.375" style="1" customWidth="1"/>
    <col min="10500" max="10500" width="23.25" style="1" customWidth="1"/>
    <col min="10501" max="10501" width="12.5" style="1" customWidth="1"/>
    <col min="10502" max="10502" width="9.875" style="1" customWidth="1"/>
    <col min="10503" max="10503" width="5.125" style="1" customWidth="1"/>
    <col min="10504" max="10506" width="0" style="1" hidden="1" customWidth="1"/>
    <col min="10507" max="10507" width="11.625" style="1" customWidth="1"/>
    <col min="10508" max="10508" width="9.875" style="1" customWidth="1"/>
    <col min="10509" max="10509" width="11.125" style="1" customWidth="1"/>
    <col min="10510" max="10510" width="11.875" style="1" customWidth="1"/>
    <col min="10511" max="10511" width="13.875" style="1" customWidth="1"/>
    <col min="10512" max="10512" width="2" style="1" customWidth="1"/>
    <col min="10513" max="10752" width="9" style="1"/>
    <col min="10753" max="10753" width="2" style="1" customWidth="1"/>
    <col min="10754" max="10754" width="4.5" style="1" customWidth="1"/>
    <col min="10755" max="10755" width="25.375" style="1" customWidth="1"/>
    <col min="10756" max="10756" width="23.25" style="1" customWidth="1"/>
    <col min="10757" max="10757" width="12.5" style="1" customWidth="1"/>
    <col min="10758" max="10758" width="9.875" style="1" customWidth="1"/>
    <col min="10759" max="10759" width="5.125" style="1" customWidth="1"/>
    <col min="10760" max="10762" width="0" style="1" hidden="1" customWidth="1"/>
    <col min="10763" max="10763" width="11.625" style="1" customWidth="1"/>
    <col min="10764" max="10764" width="9.875" style="1" customWidth="1"/>
    <col min="10765" max="10765" width="11.125" style="1" customWidth="1"/>
    <col min="10766" max="10766" width="11.875" style="1" customWidth="1"/>
    <col min="10767" max="10767" width="13.875" style="1" customWidth="1"/>
    <col min="10768" max="10768" width="2" style="1" customWidth="1"/>
    <col min="10769" max="11008" width="9" style="1"/>
    <col min="11009" max="11009" width="2" style="1" customWidth="1"/>
    <col min="11010" max="11010" width="4.5" style="1" customWidth="1"/>
    <col min="11011" max="11011" width="25.375" style="1" customWidth="1"/>
    <col min="11012" max="11012" width="23.25" style="1" customWidth="1"/>
    <col min="11013" max="11013" width="12.5" style="1" customWidth="1"/>
    <col min="11014" max="11014" width="9.875" style="1" customWidth="1"/>
    <col min="11015" max="11015" width="5.125" style="1" customWidth="1"/>
    <col min="11016" max="11018" width="0" style="1" hidden="1" customWidth="1"/>
    <col min="11019" max="11019" width="11.625" style="1" customWidth="1"/>
    <col min="11020" max="11020" width="9.875" style="1" customWidth="1"/>
    <col min="11021" max="11021" width="11.125" style="1" customWidth="1"/>
    <col min="11022" max="11022" width="11.875" style="1" customWidth="1"/>
    <col min="11023" max="11023" width="13.875" style="1" customWidth="1"/>
    <col min="11024" max="11024" width="2" style="1" customWidth="1"/>
    <col min="11025" max="11264" width="9" style="1"/>
    <col min="11265" max="11265" width="2" style="1" customWidth="1"/>
    <col min="11266" max="11266" width="4.5" style="1" customWidth="1"/>
    <col min="11267" max="11267" width="25.375" style="1" customWidth="1"/>
    <col min="11268" max="11268" width="23.25" style="1" customWidth="1"/>
    <col min="11269" max="11269" width="12.5" style="1" customWidth="1"/>
    <col min="11270" max="11270" width="9.875" style="1" customWidth="1"/>
    <col min="11271" max="11271" width="5.125" style="1" customWidth="1"/>
    <col min="11272" max="11274" width="0" style="1" hidden="1" customWidth="1"/>
    <col min="11275" max="11275" width="11.625" style="1" customWidth="1"/>
    <col min="11276" max="11276" width="9.875" style="1" customWidth="1"/>
    <col min="11277" max="11277" width="11.125" style="1" customWidth="1"/>
    <col min="11278" max="11278" width="11.875" style="1" customWidth="1"/>
    <col min="11279" max="11279" width="13.875" style="1" customWidth="1"/>
    <col min="11280" max="11280" width="2" style="1" customWidth="1"/>
    <col min="11281" max="11520" width="9" style="1"/>
    <col min="11521" max="11521" width="2" style="1" customWidth="1"/>
    <col min="11522" max="11522" width="4.5" style="1" customWidth="1"/>
    <col min="11523" max="11523" width="25.375" style="1" customWidth="1"/>
    <col min="11524" max="11524" width="23.25" style="1" customWidth="1"/>
    <col min="11525" max="11525" width="12.5" style="1" customWidth="1"/>
    <col min="11526" max="11526" width="9.875" style="1" customWidth="1"/>
    <col min="11527" max="11527" width="5.125" style="1" customWidth="1"/>
    <col min="11528" max="11530" width="0" style="1" hidden="1" customWidth="1"/>
    <col min="11531" max="11531" width="11.625" style="1" customWidth="1"/>
    <col min="11532" max="11532" width="9.875" style="1" customWidth="1"/>
    <col min="11533" max="11533" width="11.125" style="1" customWidth="1"/>
    <col min="11534" max="11534" width="11.875" style="1" customWidth="1"/>
    <col min="11535" max="11535" width="13.875" style="1" customWidth="1"/>
    <col min="11536" max="11536" width="2" style="1" customWidth="1"/>
    <col min="11537" max="11776" width="9" style="1"/>
    <col min="11777" max="11777" width="2" style="1" customWidth="1"/>
    <col min="11778" max="11778" width="4.5" style="1" customWidth="1"/>
    <col min="11779" max="11779" width="25.375" style="1" customWidth="1"/>
    <col min="11780" max="11780" width="23.25" style="1" customWidth="1"/>
    <col min="11781" max="11781" width="12.5" style="1" customWidth="1"/>
    <col min="11782" max="11782" width="9.875" style="1" customWidth="1"/>
    <col min="11783" max="11783" width="5.125" style="1" customWidth="1"/>
    <col min="11784" max="11786" width="0" style="1" hidden="1" customWidth="1"/>
    <col min="11787" max="11787" width="11.625" style="1" customWidth="1"/>
    <col min="11788" max="11788" width="9.875" style="1" customWidth="1"/>
    <col min="11789" max="11789" width="11.125" style="1" customWidth="1"/>
    <col min="11790" max="11790" width="11.875" style="1" customWidth="1"/>
    <col min="11791" max="11791" width="13.875" style="1" customWidth="1"/>
    <col min="11792" max="11792" width="2" style="1" customWidth="1"/>
    <col min="11793" max="12032" width="9" style="1"/>
    <col min="12033" max="12033" width="2" style="1" customWidth="1"/>
    <col min="12034" max="12034" width="4.5" style="1" customWidth="1"/>
    <col min="12035" max="12035" width="25.375" style="1" customWidth="1"/>
    <col min="12036" max="12036" width="23.25" style="1" customWidth="1"/>
    <col min="12037" max="12037" width="12.5" style="1" customWidth="1"/>
    <col min="12038" max="12038" width="9.875" style="1" customWidth="1"/>
    <col min="12039" max="12039" width="5.125" style="1" customWidth="1"/>
    <col min="12040" max="12042" width="0" style="1" hidden="1" customWidth="1"/>
    <col min="12043" max="12043" width="11.625" style="1" customWidth="1"/>
    <col min="12044" max="12044" width="9.875" style="1" customWidth="1"/>
    <col min="12045" max="12045" width="11.125" style="1" customWidth="1"/>
    <col min="12046" max="12046" width="11.875" style="1" customWidth="1"/>
    <col min="12047" max="12047" width="13.875" style="1" customWidth="1"/>
    <col min="12048" max="12048" width="2" style="1" customWidth="1"/>
    <col min="12049" max="12288" width="9" style="1"/>
    <col min="12289" max="12289" width="2" style="1" customWidth="1"/>
    <col min="12290" max="12290" width="4.5" style="1" customWidth="1"/>
    <col min="12291" max="12291" width="25.375" style="1" customWidth="1"/>
    <col min="12292" max="12292" width="23.25" style="1" customWidth="1"/>
    <col min="12293" max="12293" width="12.5" style="1" customWidth="1"/>
    <col min="12294" max="12294" width="9.875" style="1" customWidth="1"/>
    <col min="12295" max="12295" width="5.125" style="1" customWidth="1"/>
    <col min="12296" max="12298" width="0" style="1" hidden="1" customWidth="1"/>
    <col min="12299" max="12299" width="11.625" style="1" customWidth="1"/>
    <col min="12300" max="12300" width="9.875" style="1" customWidth="1"/>
    <col min="12301" max="12301" width="11.125" style="1" customWidth="1"/>
    <col min="12302" max="12302" width="11.875" style="1" customWidth="1"/>
    <col min="12303" max="12303" width="13.875" style="1" customWidth="1"/>
    <col min="12304" max="12304" width="2" style="1" customWidth="1"/>
    <col min="12305" max="12544" width="9" style="1"/>
    <col min="12545" max="12545" width="2" style="1" customWidth="1"/>
    <col min="12546" max="12546" width="4.5" style="1" customWidth="1"/>
    <col min="12547" max="12547" width="25.375" style="1" customWidth="1"/>
    <col min="12548" max="12548" width="23.25" style="1" customWidth="1"/>
    <col min="12549" max="12549" width="12.5" style="1" customWidth="1"/>
    <col min="12550" max="12550" width="9.875" style="1" customWidth="1"/>
    <col min="12551" max="12551" width="5.125" style="1" customWidth="1"/>
    <col min="12552" max="12554" width="0" style="1" hidden="1" customWidth="1"/>
    <col min="12555" max="12555" width="11.625" style="1" customWidth="1"/>
    <col min="12556" max="12556" width="9.875" style="1" customWidth="1"/>
    <col min="12557" max="12557" width="11.125" style="1" customWidth="1"/>
    <col min="12558" max="12558" width="11.875" style="1" customWidth="1"/>
    <col min="12559" max="12559" width="13.875" style="1" customWidth="1"/>
    <col min="12560" max="12560" width="2" style="1" customWidth="1"/>
    <col min="12561" max="12800" width="9" style="1"/>
    <col min="12801" max="12801" width="2" style="1" customWidth="1"/>
    <col min="12802" max="12802" width="4.5" style="1" customWidth="1"/>
    <col min="12803" max="12803" width="25.375" style="1" customWidth="1"/>
    <col min="12804" max="12804" width="23.25" style="1" customWidth="1"/>
    <col min="12805" max="12805" width="12.5" style="1" customWidth="1"/>
    <col min="12806" max="12806" width="9.875" style="1" customWidth="1"/>
    <col min="12807" max="12807" width="5.125" style="1" customWidth="1"/>
    <col min="12808" max="12810" width="0" style="1" hidden="1" customWidth="1"/>
    <col min="12811" max="12811" width="11.625" style="1" customWidth="1"/>
    <col min="12812" max="12812" width="9.875" style="1" customWidth="1"/>
    <col min="12813" max="12813" width="11.125" style="1" customWidth="1"/>
    <col min="12814" max="12814" width="11.875" style="1" customWidth="1"/>
    <col min="12815" max="12815" width="13.875" style="1" customWidth="1"/>
    <col min="12816" max="12816" width="2" style="1" customWidth="1"/>
    <col min="12817" max="13056" width="9" style="1"/>
    <col min="13057" max="13057" width="2" style="1" customWidth="1"/>
    <col min="13058" max="13058" width="4.5" style="1" customWidth="1"/>
    <col min="13059" max="13059" width="25.375" style="1" customWidth="1"/>
    <col min="13060" max="13060" width="23.25" style="1" customWidth="1"/>
    <col min="13061" max="13061" width="12.5" style="1" customWidth="1"/>
    <col min="13062" max="13062" width="9.875" style="1" customWidth="1"/>
    <col min="13063" max="13063" width="5.125" style="1" customWidth="1"/>
    <col min="13064" max="13066" width="0" style="1" hidden="1" customWidth="1"/>
    <col min="13067" max="13067" width="11.625" style="1" customWidth="1"/>
    <col min="13068" max="13068" width="9.875" style="1" customWidth="1"/>
    <col min="13069" max="13069" width="11.125" style="1" customWidth="1"/>
    <col min="13070" max="13070" width="11.875" style="1" customWidth="1"/>
    <col min="13071" max="13071" width="13.875" style="1" customWidth="1"/>
    <col min="13072" max="13072" width="2" style="1" customWidth="1"/>
    <col min="13073" max="13312" width="9" style="1"/>
    <col min="13313" max="13313" width="2" style="1" customWidth="1"/>
    <col min="13314" max="13314" width="4.5" style="1" customWidth="1"/>
    <col min="13315" max="13315" width="25.375" style="1" customWidth="1"/>
    <col min="13316" max="13316" width="23.25" style="1" customWidth="1"/>
    <col min="13317" max="13317" width="12.5" style="1" customWidth="1"/>
    <col min="13318" max="13318" width="9.875" style="1" customWidth="1"/>
    <col min="13319" max="13319" width="5.125" style="1" customWidth="1"/>
    <col min="13320" max="13322" width="0" style="1" hidden="1" customWidth="1"/>
    <col min="13323" max="13323" width="11.625" style="1" customWidth="1"/>
    <col min="13324" max="13324" width="9.875" style="1" customWidth="1"/>
    <col min="13325" max="13325" width="11.125" style="1" customWidth="1"/>
    <col min="13326" max="13326" width="11.875" style="1" customWidth="1"/>
    <col min="13327" max="13327" width="13.875" style="1" customWidth="1"/>
    <col min="13328" max="13328" width="2" style="1" customWidth="1"/>
    <col min="13329" max="13568" width="9" style="1"/>
    <col min="13569" max="13569" width="2" style="1" customWidth="1"/>
    <col min="13570" max="13570" width="4.5" style="1" customWidth="1"/>
    <col min="13571" max="13571" width="25.375" style="1" customWidth="1"/>
    <col min="13572" max="13572" width="23.25" style="1" customWidth="1"/>
    <col min="13573" max="13573" width="12.5" style="1" customWidth="1"/>
    <col min="13574" max="13574" width="9.875" style="1" customWidth="1"/>
    <col min="13575" max="13575" width="5.125" style="1" customWidth="1"/>
    <col min="13576" max="13578" width="0" style="1" hidden="1" customWidth="1"/>
    <col min="13579" max="13579" width="11.625" style="1" customWidth="1"/>
    <col min="13580" max="13580" width="9.875" style="1" customWidth="1"/>
    <col min="13581" max="13581" width="11.125" style="1" customWidth="1"/>
    <col min="13582" max="13582" width="11.875" style="1" customWidth="1"/>
    <col min="13583" max="13583" width="13.875" style="1" customWidth="1"/>
    <col min="13584" max="13584" width="2" style="1" customWidth="1"/>
    <col min="13585" max="13824" width="9" style="1"/>
    <col min="13825" max="13825" width="2" style="1" customWidth="1"/>
    <col min="13826" max="13826" width="4.5" style="1" customWidth="1"/>
    <col min="13827" max="13827" width="25.375" style="1" customWidth="1"/>
    <col min="13828" max="13828" width="23.25" style="1" customWidth="1"/>
    <col min="13829" max="13829" width="12.5" style="1" customWidth="1"/>
    <col min="13830" max="13830" width="9.875" style="1" customWidth="1"/>
    <col min="13831" max="13831" width="5.125" style="1" customWidth="1"/>
    <col min="13832" max="13834" width="0" style="1" hidden="1" customWidth="1"/>
    <col min="13835" max="13835" width="11.625" style="1" customWidth="1"/>
    <col min="13836" max="13836" width="9.875" style="1" customWidth="1"/>
    <col min="13837" max="13837" width="11.125" style="1" customWidth="1"/>
    <col min="13838" max="13838" width="11.875" style="1" customWidth="1"/>
    <col min="13839" max="13839" width="13.875" style="1" customWidth="1"/>
    <col min="13840" max="13840" width="2" style="1" customWidth="1"/>
    <col min="13841" max="14080" width="9" style="1"/>
    <col min="14081" max="14081" width="2" style="1" customWidth="1"/>
    <col min="14082" max="14082" width="4.5" style="1" customWidth="1"/>
    <col min="14083" max="14083" width="25.375" style="1" customWidth="1"/>
    <col min="14084" max="14084" width="23.25" style="1" customWidth="1"/>
    <col min="14085" max="14085" width="12.5" style="1" customWidth="1"/>
    <col min="14086" max="14086" width="9.875" style="1" customWidth="1"/>
    <col min="14087" max="14087" width="5.125" style="1" customWidth="1"/>
    <col min="14088" max="14090" width="0" style="1" hidden="1" customWidth="1"/>
    <col min="14091" max="14091" width="11.625" style="1" customWidth="1"/>
    <col min="14092" max="14092" width="9.875" style="1" customWidth="1"/>
    <col min="14093" max="14093" width="11.125" style="1" customWidth="1"/>
    <col min="14094" max="14094" width="11.875" style="1" customWidth="1"/>
    <col min="14095" max="14095" width="13.875" style="1" customWidth="1"/>
    <col min="14096" max="14096" width="2" style="1" customWidth="1"/>
    <col min="14097" max="14336" width="9" style="1"/>
    <col min="14337" max="14337" width="2" style="1" customWidth="1"/>
    <col min="14338" max="14338" width="4.5" style="1" customWidth="1"/>
    <col min="14339" max="14339" width="25.375" style="1" customWidth="1"/>
    <col min="14340" max="14340" width="23.25" style="1" customWidth="1"/>
    <col min="14341" max="14341" width="12.5" style="1" customWidth="1"/>
    <col min="14342" max="14342" width="9.875" style="1" customWidth="1"/>
    <col min="14343" max="14343" width="5.125" style="1" customWidth="1"/>
    <col min="14344" max="14346" width="0" style="1" hidden="1" customWidth="1"/>
    <col min="14347" max="14347" width="11.625" style="1" customWidth="1"/>
    <col min="14348" max="14348" width="9.875" style="1" customWidth="1"/>
    <col min="14349" max="14349" width="11.125" style="1" customWidth="1"/>
    <col min="14350" max="14350" width="11.875" style="1" customWidth="1"/>
    <col min="14351" max="14351" width="13.875" style="1" customWidth="1"/>
    <col min="14352" max="14352" width="2" style="1" customWidth="1"/>
    <col min="14353" max="14592" width="9" style="1"/>
    <col min="14593" max="14593" width="2" style="1" customWidth="1"/>
    <col min="14594" max="14594" width="4.5" style="1" customWidth="1"/>
    <col min="14595" max="14595" width="25.375" style="1" customWidth="1"/>
    <col min="14596" max="14596" width="23.25" style="1" customWidth="1"/>
    <col min="14597" max="14597" width="12.5" style="1" customWidth="1"/>
    <col min="14598" max="14598" width="9.875" style="1" customWidth="1"/>
    <col min="14599" max="14599" width="5.125" style="1" customWidth="1"/>
    <col min="14600" max="14602" width="0" style="1" hidden="1" customWidth="1"/>
    <col min="14603" max="14603" width="11.625" style="1" customWidth="1"/>
    <col min="14604" max="14604" width="9.875" style="1" customWidth="1"/>
    <col min="14605" max="14605" width="11.125" style="1" customWidth="1"/>
    <col min="14606" max="14606" width="11.875" style="1" customWidth="1"/>
    <col min="14607" max="14607" width="13.875" style="1" customWidth="1"/>
    <col min="14608" max="14608" width="2" style="1" customWidth="1"/>
    <col min="14609" max="14848" width="9" style="1"/>
    <col min="14849" max="14849" width="2" style="1" customWidth="1"/>
    <col min="14850" max="14850" width="4.5" style="1" customWidth="1"/>
    <col min="14851" max="14851" width="25.375" style="1" customWidth="1"/>
    <col min="14852" max="14852" width="23.25" style="1" customWidth="1"/>
    <col min="14853" max="14853" width="12.5" style="1" customWidth="1"/>
    <col min="14854" max="14854" width="9.875" style="1" customWidth="1"/>
    <col min="14855" max="14855" width="5.125" style="1" customWidth="1"/>
    <col min="14856" max="14858" width="0" style="1" hidden="1" customWidth="1"/>
    <col min="14859" max="14859" width="11.625" style="1" customWidth="1"/>
    <col min="14860" max="14860" width="9.875" style="1" customWidth="1"/>
    <col min="14861" max="14861" width="11.125" style="1" customWidth="1"/>
    <col min="14862" max="14862" width="11.875" style="1" customWidth="1"/>
    <col min="14863" max="14863" width="13.875" style="1" customWidth="1"/>
    <col min="14864" max="14864" width="2" style="1" customWidth="1"/>
    <col min="14865" max="15104" width="9" style="1"/>
    <col min="15105" max="15105" width="2" style="1" customWidth="1"/>
    <col min="15106" max="15106" width="4.5" style="1" customWidth="1"/>
    <col min="15107" max="15107" width="25.375" style="1" customWidth="1"/>
    <col min="15108" max="15108" width="23.25" style="1" customWidth="1"/>
    <col min="15109" max="15109" width="12.5" style="1" customWidth="1"/>
    <col min="15110" max="15110" width="9.875" style="1" customWidth="1"/>
    <col min="15111" max="15111" width="5.125" style="1" customWidth="1"/>
    <col min="15112" max="15114" width="0" style="1" hidden="1" customWidth="1"/>
    <col min="15115" max="15115" width="11.625" style="1" customWidth="1"/>
    <col min="15116" max="15116" width="9.875" style="1" customWidth="1"/>
    <col min="15117" max="15117" width="11.125" style="1" customWidth="1"/>
    <col min="15118" max="15118" width="11.875" style="1" customWidth="1"/>
    <col min="15119" max="15119" width="13.875" style="1" customWidth="1"/>
    <col min="15120" max="15120" width="2" style="1" customWidth="1"/>
    <col min="15121" max="15360" width="9" style="1"/>
    <col min="15361" max="15361" width="2" style="1" customWidth="1"/>
    <col min="15362" max="15362" width="4.5" style="1" customWidth="1"/>
    <col min="15363" max="15363" width="25.375" style="1" customWidth="1"/>
    <col min="15364" max="15364" width="23.25" style="1" customWidth="1"/>
    <col min="15365" max="15365" width="12.5" style="1" customWidth="1"/>
    <col min="15366" max="15366" width="9.875" style="1" customWidth="1"/>
    <col min="15367" max="15367" width="5.125" style="1" customWidth="1"/>
    <col min="15368" max="15370" width="0" style="1" hidden="1" customWidth="1"/>
    <col min="15371" max="15371" width="11.625" style="1" customWidth="1"/>
    <col min="15372" max="15372" width="9.875" style="1" customWidth="1"/>
    <col min="15373" max="15373" width="11.125" style="1" customWidth="1"/>
    <col min="15374" max="15374" width="11.875" style="1" customWidth="1"/>
    <col min="15375" max="15375" width="13.875" style="1" customWidth="1"/>
    <col min="15376" max="15376" width="2" style="1" customWidth="1"/>
    <col min="15377" max="15616" width="9" style="1"/>
    <col min="15617" max="15617" width="2" style="1" customWidth="1"/>
    <col min="15618" max="15618" width="4.5" style="1" customWidth="1"/>
    <col min="15619" max="15619" width="25.375" style="1" customWidth="1"/>
    <col min="15620" max="15620" width="23.25" style="1" customWidth="1"/>
    <col min="15621" max="15621" width="12.5" style="1" customWidth="1"/>
    <col min="15622" max="15622" width="9.875" style="1" customWidth="1"/>
    <col min="15623" max="15623" width="5.125" style="1" customWidth="1"/>
    <col min="15624" max="15626" width="0" style="1" hidden="1" customWidth="1"/>
    <col min="15627" max="15627" width="11.625" style="1" customWidth="1"/>
    <col min="15628" max="15628" width="9.875" style="1" customWidth="1"/>
    <col min="15629" max="15629" width="11.125" style="1" customWidth="1"/>
    <col min="15630" max="15630" width="11.875" style="1" customWidth="1"/>
    <col min="15631" max="15631" width="13.875" style="1" customWidth="1"/>
    <col min="15632" max="15632" width="2" style="1" customWidth="1"/>
    <col min="15633" max="15872" width="9" style="1"/>
    <col min="15873" max="15873" width="2" style="1" customWidth="1"/>
    <col min="15874" max="15874" width="4.5" style="1" customWidth="1"/>
    <col min="15875" max="15875" width="25.375" style="1" customWidth="1"/>
    <col min="15876" max="15876" width="23.25" style="1" customWidth="1"/>
    <col min="15877" max="15877" width="12.5" style="1" customWidth="1"/>
    <col min="15878" max="15878" width="9.875" style="1" customWidth="1"/>
    <col min="15879" max="15879" width="5.125" style="1" customWidth="1"/>
    <col min="15880" max="15882" width="0" style="1" hidden="1" customWidth="1"/>
    <col min="15883" max="15883" width="11.625" style="1" customWidth="1"/>
    <col min="15884" max="15884" width="9.875" style="1" customWidth="1"/>
    <col min="15885" max="15885" width="11.125" style="1" customWidth="1"/>
    <col min="15886" max="15886" width="11.875" style="1" customWidth="1"/>
    <col min="15887" max="15887" width="13.875" style="1" customWidth="1"/>
    <col min="15888" max="15888" width="2" style="1" customWidth="1"/>
    <col min="15889" max="16128" width="9" style="1"/>
    <col min="16129" max="16129" width="2" style="1" customWidth="1"/>
    <col min="16130" max="16130" width="4.5" style="1" customWidth="1"/>
    <col min="16131" max="16131" width="25.375" style="1" customWidth="1"/>
    <col min="16132" max="16132" width="23.25" style="1" customWidth="1"/>
    <col min="16133" max="16133" width="12.5" style="1" customWidth="1"/>
    <col min="16134" max="16134" width="9.875" style="1" customWidth="1"/>
    <col min="16135" max="16135" width="5.125" style="1" customWidth="1"/>
    <col min="16136" max="16138" width="0" style="1" hidden="1" customWidth="1"/>
    <col min="16139" max="16139" width="11.625" style="1" customWidth="1"/>
    <col min="16140" max="16140" width="9.875" style="1" customWidth="1"/>
    <col min="16141" max="16141" width="11.125" style="1" customWidth="1"/>
    <col min="16142" max="16142" width="11.875" style="1" customWidth="1"/>
    <col min="16143" max="16143" width="13.875" style="1" customWidth="1"/>
    <col min="16144" max="16144" width="2" style="1" customWidth="1"/>
    <col min="16145" max="16384" width="9" style="1"/>
  </cols>
  <sheetData>
    <row r="1" spans="1:16" ht="9.9499999999999993" customHeight="1" thickBot="1" x14ac:dyDescent="0.3">
      <c r="B1" s="14"/>
    </row>
    <row r="2" spans="1:16" ht="32.25" customHeight="1" thickBot="1" x14ac:dyDescent="0.2">
      <c r="B2" s="16" t="s">
        <v>33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8"/>
    </row>
    <row r="3" spans="1:16" s="2" customFormat="1" ht="15.75" customHeight="1" thickBot="1" x14ac:dyDescent="0.35">
      <c r="B3" s="19"/>
      <c r="C3" s="20"/>
      <c r="D3" s="20"/>
      <c r="E3" s="20"/>
      <c r="F3" s="20"/>
      <c r="G3" s="21"/>
      <c r="H3" s="22"/>
      <c r="I3" s="22"/>
      <c r="J3" s="22"/>
      <c r="K3" s="22"/>
      <c r="L3" s="22"/>
      <c r="M3" s="22"/>
      <c r="N3" s="22"/>
      <c r="O3" s="23" t="s">
        <v>7</v>
      </c>
    </row>
    <row r="4" spans="1:16" s="3" customFormat="1" ht="56.25" customHeight="1" x14ac:dyDescent="0.3">
      <c r="A4" s="24"/>
      <c r="B4" s="25" t="s">
        <v>0</v>
      </c>
      <c r="C4" s="26" t="s">
        <v>1</v>
      </c>
      <c r="D4" s="26" t="s">
        <v>2</v>
      </c>
      <c r="E4" s="27" t="s">
        <v>3</v>
      </c>
      <c r="F4" s="27" t="s">
        <v>4</v>
      </c>
      <c r="G4" s="28" t="s">
        <v>5</v>
      </c>
      <c r="H4" s="27" t="s">
        <v>8</v>
      </c>
      <c r="I4" s="29" t="s">
        <v>9</v>
      </c>
      <c r="J4" s="29" t="s">
        <v>10</v>
      </c>
      <c r="K4" s="27" t="s">
        <v>11</v>
      </c>
      <c r="L4" s="29" t="s">
        <v>12</v>
      </c>
      <c r="M4" s="30" t="s">
        <v>13</v>
      </c>
      <c r="N4" s="30" t="s">
        <v>14</v>
      </c>
      <c r="O4" s="31" t="s">
        <v>6</v>
      </c>
      <c r="P4" s="24"/>
    </row>
    <row r="5" spans="1:16" s="6" customFormat="1" ht="36.950000000000003" customHeight="1" x14ac:dyDescent="0.3">
      <c r="B5" s="32">
        <f>+[1]종목원가!B7</f>
        <v>1</v>
      </c>
      <c r="C5" s="33" t="str">
        <f>+[1]종목원가!C7</f>
        <v>콘크리트용 골재</v>
      </c>
      <c r="D5" s="34" t="str">
        <f>+[1]종목원가!D7</f>
        <v>절건밀도 및 흡수율</v>
      </c>
      <c r="E5" s="4" t="str">
        <f>+[1]종목원가!E7</f>
        <v xml:space="preserve"> KSF2503,4</v>
      </c>
      <c r="F5" s="5" t="s">
        <v>15</v>
      </c>
      <c r="G5" s="35">
        <v>6</v>
      </c>
      <c r="H5" s="36">
        <f>+[1]종목원가!M26</f>
        <v>46480.587660000005</v>
      </c>
      <c r="I5" s="36">
        <f>+[1]종목원가!N26</f>
        <v>46000</v>
      </c>
      <c r="J5" s="36">
        <f t="shared" ref="J5:J68" si="0">+I5*0.1</f>
        <v>4600</v>
      </c>
      <c r="K5" s="36">
        <f>[1]종목원가!M7</f>
        <v>47017.600619999997</v>
      </c>
      <c r="L5" s="36">
        <f t="shared" ref="L5:L68" si="1">+K5*0.1</f>
        <v>4701.7600620000003</v>
      </c>
      <c r="M5" s="36">
        <f t="shared" ref="M5:M68" si="2">+L5+K5</f>
        <v>51719.360681999999</v>
      </c>
      <c r="N5" s="37">
        <f t="shared" ref="N5:N68" si="3">ROUND(M5,-3)</f>
        <v>52000</v>
      </c>
      <c r="O5" s="38" t="s">
        <v>16</v>
      </c>
    </row>
    <row r="6" spans="1:16" s="6" customFormat="1" ht="36.950000000000003" customHeight="1" x14ac:dyDescent="0.3">
      <c r="B6" s="32">
        <f>+[1]종목원가!B8</f>
        <v>2</v>
      </c>
      <c r="C6" s="33" t="str">
        <f>+[1]종목원가!C8</f>
        <v>콘크리트용 골재</v>
      </c>
      <c r="D6" s="34" t="str">
        <f>+[1]종목원가!D8</f>
        <v>염분이온량</v>
      </c>
      <c r="E6" s="4" t="str">
        <f>+[1]종목원가!E8</f>
        <v xml:space="preserve"> KS F 2515</v>
      </c>
      <c r="F6" s="5" t="s">
        <v>17</v>
      </c>
      <c r="G6" s="35">
        <v>6</v>
      </c>
      <c r="H6" s="36">
        <f>+[1]종목원가!M28</f>
        <v>24746.169314999999</v>
      </c>
      <c r="I6" s="36">
        <f>+[1]종목원가!N28</f>
        <v>25000</v>
      </c>
      <c r="J6" s="36">
        <f t="shared" si="0"/>
        <v>2500</v>
      </c>
      <c r="K6" s="36">
        <f>[1]종목원가!M8</f>
        <v>30696.364305000006</v>
      </c>
      <c r="L6" s="36">
        <f t="shared" si="1"/>
        <v>3069.6364305000006</v>
      </c>
      <c r="M6" s="36">
        <f t="shared" si="2"/>
        <v>33766.000735500005</v>
      </c>
      <c r="N6" s="37">
        <f t="shared" si="3"/>
        <v>34000</v>
      </c>
      <c r="O6" s="38" t="s">
        <v>18</v>
      </c>
    </row>
    <row r="7" spans="1:16" s="6" customFormat="1" ht="36.950000000000003" customHeight="1" x14ac:dyDescent="0.3">
      <c r="B7" s="32">
        <f>+[1]종목원가!B9</f>
        <v>3</v>
      </c>
      <c r="C7" s="33" t="str">
        <f>+[1]종목원가!C9</f>
        <v>콘크리트용 골재</v>
      </c>
      <c r="D7" s="34" t="str">
        <f>+[1]종목원가!D9</f>
        <v>콘크리트골재단위용적</v>
      </c>
      <c r="E7" s="4" t="str">
        <f>+[1]종목원가!E9</f>
        <v xml:space="preserve"> KS F 2505</v>
      </c>
      <c r="F7" s="5" t="s">
        <v>15</v>
      </c>
      <c r="G7" s="35">
        <v>6</v>
      </c>
      <c r="H7" s="36" t="e">
        <f>+[1]종목원가!#REF!</f>
        <v>#REF!</v>
      </c>
      <c r="I7" s="36" t="e">
        <f>+[1]종목원가!#REF!</f>
        <v>#REF!</v>
      </c>
      <c r="J7" s="36" t="e">
        <f t="shared" si="0"/>
        <v>#REF!</v>
      </c>
      <c r="K7" s="36">
        <f>[1]종목원가!M9</f>
        <v>24746.169314999999</v>
      </c>
      <c r="L7" s="36">
        <f t="shared" si="1"/>
        <v>2474.6169315000002</v>
      </c>
      <c r="M7" s="36">
        <f t="shared" si="2"/>
        <v>27220.7862465</v>
      </c>
      <c r="N7" s="37">
        <f t="shared" si="3"/>
        <v>27000</v>
      </c>
      <c r="O7" s="38"/>
    </row>
    <row r="8" spans="1:16" s="6" customFormat="1" ht="36.950000000000003" customHeight="1" x14ac:dyDescent="0.3">
      <c r="B8" s="32">
        <f>+[1]종목원가!B10</f>
        <v>4</v>
      </c>
      <c r="C8" s="33" t="str">
        <f>+[1]종목원가!C10</f>
        <v>콘크리트용 골재</v>
      </c>
      <c r="D8" s="34" t="str">
        <f>+[1]종목원가!D10</f>
        <v>입도, 조립률</v>
      </c>
      <c r="E8" s="4" t="str">
        <f>+[1]종목원가!E10</f>
        <v xml:space="preserve"> KS F 2502</v>
      </c>
      <c r="F8" s="5" t="s">
        <v>15</v>
      </c>
      <c r="G8" s="35">
        <v>6</v>
      </c>
      <c r="H8" s="36">
        <f>+[1]종목원가!M29</f>
        <v>48899.086575000001</v>
      </c>
      <c r="I8" s="36">
        <f>+[1]종목원가!N29</f>
        <v>49000</v>
      </c>
      <c r="J8" s="36">
        <f t="shared" si="0"/>
        <v>4900</v>
      </c>
      <c r="K8" s="36">
        <f>[1]종목원가!M10</f>
        <v>49729.015694999995</v>
      </c>
      <c r="L8" s="36">
        <f t="shared" si="1"/>
        <v>4972.9015694999998</v>
      </c>
      <c r="M8" s="36">
        <f t="shared" si="2"/>
        <v>54701.917264499993</v>
      </c>
      <c r="N8" s="37">
        <f t="shared" si="3"/>
        <v>55000</v>
      </c>
      <c r="O8" s="39"/>
    </row>
    <row r="9" spans="1:16" s="6" customFormat="1" ht="36.950000000000003" customHeight="1" x14ac:dyDescent="0.3">
      <c r="B9" s="32">
        <f>+[1]종목원가!B11</f>
        <v>5</v>
      </c>
      <c r="C9" s="33" t="str">
        <f>+[1]종목원가!C11</f>
        <v>콘크리트용 골재</v>
      </c>
      <c r="D9" s="34" t="str">
        <f>+[1]종목원가!D11</f>
        <v>0.08mm체 통과량</v>
      </c>
      <c r="E9" s="4" t="str">
        <f>+[1]종목원가!E11</f>
        <v xml:space="preserve"> KS F 2511</v>
      </c>
      <c r="F9" s="5" t="s">
        <v>15</v>
      </c>
      <c r="G9" s="35">
        <v>6</v>
      </c>
      <c r="H9" s="36">
        <f>+[1]종목원가!M30</f>
        <v>24236.762729999999</v>
      </c>
      <c r="I9" s="36">
        <f>+[1]종목원가!N30</f>
        <v>24000</v>
      </c>
      <c r="J9" s="36">
        <f t="shared" si="0"/>
        <v>2400</v>
      </c>
      <c r="K9" s="36">
        <f>[1]종목원가!M11</f>
        <v>24236.762729999999</v>
      </c>
      <c r="L9" s="36">
        <f t="shared" si="1"/>
        <v>2423.676273</v>
      </c>
      <c r="M9" s="36">
        <f t="shared" si="2"/>
        <v>26660.439003</v>
      </c>
      <c r="N9" s="37">
        <f t="shared" si="3"/>
        <v>27000</v>
      </c>
      <c r="O9" s="38"/>
    </row>
    <row r="10" spans="1:16" s="6" customFormat="1" ht="36.950000000000003" customHeight="1" x14ac:dyDescent="0.3">
      <c r="B10" s="32">
        <f>+[1]종목원가!B12</f>
        <v>6</v>
      </c>
      <c r="C10" s="33" t="str">
        <f>+[1]종목원가!C12</f>
        <v>콘크리트용 골재</v>
      </c>
      <c r="D10" s="34" t="str">
        <f>+[1]종목원가!D12</f>
        <v>잔골재 유기불순물</v>
      </c>
      <c r="E10" s="4" t="str">
        <f>+[1]종목원가!E12</f>
        <v xml:space="preserve"> KS F 2510</v>
      </c>
      <c r="F10" s="5" t="s">
        <v>19</v>
      </c>
      <c r="G10" s="35">
        <v>6</v>
      </c>
      <c r="H10" s="36">
        <f>+[1]종목원가!M31</f>
        <v>27890.062800000003</v>
      </c>
      <c r="I10" s="36">
        <f>+[1]종목원가!N31</f>
        <v>28000</v>
      </c>
      <c r="J10" s="36">
        <f t="shared" si="0"/>
        <v>2800</v>
      </c>
      <c r="K10" s="36">
        <f>[1]종목원가!M12</f>
        <v>27890.062800000003</v>
      </c>
      <c r="L10" s="36">
        <f t="shared" si="1"/>
        <v>2789.0062800000005</v>
      </c>
      <c r="M10" s="36">
        <f t="shared" si="2"/>
        <v>30679.069080000005</v>
      </c>
      <c r="N10" s="37">
        <f t="shared" si="3"/>
        <v>31000</v>
      </c>
      <c r="O10" s="38"/>
    </row>
    <row r="11" spans="1:16" s="6" customFormat="1" ht="36.950000000000003" customHeight="1" x14ac:dyDescent="0.3">
      <c r="B11" s="32">
        <f>+[1]종목원가!B13</f>
        <v>7</v>
      </c>
      <c r="C11" s="33" t="str">
        <f>+[1]종목원가!C13</f>
        <v>콘크리트용 골재</v>
      </c>
      <c r="D11" s="34" t="str">
        <f>+[1]종목원가!D13</f>
        <v>점토덩어리량</v>
      </c>
      <c r="E11" s="4" t="str">
        <f>+[1]종목원가!E13</f>
        <v xml:space="preserve"> KS F 2512</v>
      </c>
      <c r="F11" s="5" t="s">
        <v>15</v>
      </c>
      <c r="G11" s="35">
        <v>6</v>
      </c>
      <c r="H11" s="36">
        <f>+[1]종목원가!M32</f>
        <v>36182.454990000006</v>
      </c>
      <c r="I11" s="36">
        <f>+[1]종목원가!N32</f>
        <v>36000</v>
      </c>
      <c r="J11" s="36">
        <f t="shared" si="0"/>
        <v>3600</v>
      </c>
      <c r="K11" s="36">
        <f>[1]종목원가!M13</f>
        <v>36182.454990000006</v>
      </c>
      <c r="L11" s="36">
        <f t="shared" si="1"/>
        <v>3618.2454990000006</v>
      </c>
      <c r="M11" s="36">
        <f t="shared" si="2"/>
        <v>39800.70048900001</v>
      </c>
      <c r="N11" s="37">
        <f t="shared" si="3"/>
        <v>40000</v>
      </c>
      <c r="O11" s="38"/>
    </row>
    <row r="12" spans="1:16" s="6" customFormat="1" ht="36.950000000000003" customHeight="1" x14ac:dyDescent="0.3">
      <c r="B12" s="32">
        <f>+[1]종목원가!B14</f>
        <v>8</v>
      </c>
      <c r="C12" s="33" t="str">
        <f>+[1]종목원가!C14</f>
        <v>콘크리트용 골재</v>
      </c>
      <c r="D12" s="34" t="str">
        <f>+[1]종목원가!D14</f>
        <v>굵은골재의 마모율</v>
      </c>
      <c r="E12" s="4" t="str">
        <f>+[1]종목원가!E14</f>
        <v xml:space="preserve"> KS F 2508</v>
      </c>
      <c r="F12" s="5" t="s">
        <v>15</v>
      </c>
      <c r="G12" s="35">
        <v>6</v>
      </c>
      <c r="H12" s="36">
        <f>+[1]종목원가!M33</f>
        <v>45162.647789999995</v>
      </c>
      <c r="I12" s="36">
        <f>+[1]종목원가!N33</f>
        <v>45000</v>
      </c>
      <c r="J12" s="36">
        <f t="shared" si="0"/>
        <v>4500</v>
      </c>
      <c r="K12" s="36">
        <f>[1]종목원가!M14</f>
        <v>45162.647789999995</v>
      </c>
      <c r="L12" s="36">
        <f t="shared" si="1"/>
        <v>4516.2647790000001</v>
      </c>
      <c r="M12" s="36">
        <f t="shared" si="2"/>
        <v>49678.912568999993</v>
      </c>
      <c r="N12" s="37">
        <f t="shared" si="3"/>
        <v>50000</v>
      </c>
      <c r="O12" s="38"/>
    </row>
    <row r="13" spans="1:16" s="6" customFormat="1" ht="36.950000000000003" customHeight="1" x14ac:dyDescent="0.3">
      <c r="B13" s="32">
        <f>+[1]종목원가!B15</f>
        <v>9</v>
      </c>
      <c r="C13" s="33" t="str">
        <f>+[1]종목원가!C15</f>
        <v>콘크리트용 골재</v>
      </c>
      <c r="D13" s="34" t="str">
        <f>+[1]종목원가!D15</f>
        <v>석탄갈탄함유량</v>
      </c>
      <c r="E13" s="4" t="str">
        <f>+[1]종목원가!E15</f>
        <v xml:space="preserve"> KS F 2513</v>
      </c>
      <c r="F13" s="5" t="s">
        <v>15</v>
      </c>
      <c r="G13" s="35">
        <v>6</v>
      </c>
      <c r="H13" s="36">
        <f>+[1]종목원가!M34</f>
        <v>73932.509264999986</v>
      </c>
      <c r="I13" s="36">
        <f>+[1]종목원가!N34</f>
        <v>74000</v>
      </c>
      <c r="J13" s="36">
        <f t="shared" si="0"/>
        <v>7400</v>
      </c>
      <c r="K13" s="36">
        <f>[1]종목원가!M15</f>
        <v>73932.509264999986</v>
      </c>
      <c r="L13" s="36">
        <f t="shared" si="1"/>
        <v>7393.250926499999</v>
      </c>
      <c r="M13" s="36">
        <f t="shared" si="2"/>
        <v>81325.760191499983</v>
      </c>
      <c r="N13" s="37">
        <f t="shared" si="3"/>
        <v>81000</v>
      </c>
      <c r="O13" s="38"/>
    </row>
    <row r="14" spans="1:16" s="6" customFormat="1" ht="36.950000000000003" customHeight="1" x14ac:dyDescent="0.3">
      <c r="B14" s="32">
        <f>+[1]종목원가!B16</f>
        <v>10</v>
      </c>
      <c r="C14" s="33" t="str">
        <f>+[1]종목원가!C16</f>
        <v>콘크리트용 골재</v>
      </c>
      <c r="D14" s="34" t="str">
        <f>+[1]종목원가!D16</f>
        <v>안정성</v>
      </c>
      <c r="E14" s="4" t="str">
        <f>+[1]종목원가!E16</f>
        <v xml:space="preserve"> KS F 2507</v>
      </c>
      <c r="F14" s="5" t="s">
        <v>15</v>
      </c>
      <c r="G14" s="35">
        <v>12</v>
      </c>
      <c r="H14" s="36">
        <f>+[1]종목원가!M35</f>
        <v>114862.87597499999</v>
      </c>
      <c r="I14" s="36">
        <f>+[1]종목원가!N35</f>
        <v>115000</v>
      </c>
      <c r="J14" s="36">
        <f t="shared" si="0"/>
        <v>11500</v>
      </c>
      <c r="K14" s="36">
        <f>[1]종목원가!M16</f>
        <v>112617.185415</v>
      </c>
      <c r="L14" s="36">
        <f t="shared" si="1"/>
        <v>11261.7185415</v>
      </c>
      <c r="M14" s="36">
        <f t="shared" si="2"/>
        <v>123878.9039565</v>
      </c>
      <c r="N14" s="37">
        <f t="shared" si="3"/>
        <v>124000</v>
      </c>
      <c r="O14" s="38"/>
    </row>
    <row r="15" spans="1:16" s="6" customFormat="1" ht="36.950000000000003" customHeight="1" x14ac:dyDescent="0.3">
      <c r="B15" s="32">
        <f>+[1]종목원가!B17</f>
        <v>11</v>
      </c>
      <c r="C15" s="33" t="str">
        <f>+[1]종목원가!C17</f>
        <v>콘크리트용 부순골재</v>
      </c>
      <c r="D15" s="34" t="str">
        <f>+[1]종목원가!D17</f>
        <v>절건밀도 및 흡수율</v>
      </c>
      <c r="E15" s="4" t="str">
        <f>+[1]종목원가!E17</f>
        <v xml:space="preserve"> KSF2503,4</v>
      </c>
      <c r="F15" s="5" t="s">
        <v>15</v>
      </c>
      <c r="G15" s="35">
        <v>6</v>
      </c>
      <c r="H15" s="36" t="e">
        <f>+[1]종목원가!#REF!</f>
        <v>#REF!</v>
      </c>
      <c r="I15" s="36" t="e">
        <f>+[1]종목원가!#REF!</f>
        <v>#REF!</v>
      </c>
      <c r="J15" s="36" t="e">
        <f t="shared" si="0"/>
        <v>#REF!</v>
      </c>
      <c r="K15" s="36">
        <f>[1]종목원가!M17</f>
        <v>46480.587660000005</v>
      </c>
      <c r="L15" s="36">
        <f t="shared" si="1"/>
        <v>4648.058766000001</v>
      </c>
      <c r="M15" s="36">
        <f t="shared" si="2"/>
        <v>51128.646426000007</v>
      </c>
      <c r="N15" s="37">
        <f t="shared" si="3"/>
        <v>51000</v>
      </c>
      <c r="O15" s="38" t="s">
        <v>16</v>
      </c>
    </row>
    <row r="16" spans="1:16" s="6" customFormat="1" ht="36.950000000000003" customHeight="1" x14ac:dyDescent="0.3">
      <c r="B16" s="32">
        <f>+[1]종목원가!B18</f>
        <v>12</v>
      </c>
      <c r="C16" s="33" t="str">
        <f>+[1]종목원가!C18</f>
        <v>콘크리트용 부순골재</v>
      </c>
      <c r="D16" s="34" t="str">
        <f>+[1]종목원가!D18</f>
        <v>콘크리트골재단위용적</v>
      </c>
      <c r="E16" s="4" t="str">
        <f>+[1]종목원가!E18</f>
        <v xml:space="preserve"> KS F 2505</v>
      </c>
      <c r="F16" s="5" t="s">
        <v>15</v>
      </c>
      <c r="G16" s="35">
        <v>6</v>
      </c>
      <c r="H16" s="36" t="e">
        <f>+[1]종목원가!#REF!</f>
        <v>#REF!</v>
      </c>
      <c r="I16" s="36" t="e">
        <f>+[1]종목원가!#REF!</f>
        <v>#REF!</v>
      </c>
      <c r="J16" s="36" t="e">
        <f t="shared" si="0"/>
        <v>#REF!</v>
      </c>
      <c r="K16" s="36">
        <f>[1]종목원가!M18</f>
        <v>24746.169314999999</v>
      </c>
      <c r="L16" s="36">
        <f t="shared" si="1"/>
        <v>2474.6169315000002</v>
      </c>
      <c r="M16" s="36">
        <f t="shared" si="2"/>
        <v>27220.7862465</v>
      </c>
      <c r="N16" s="37">
        <f t="shared" si="3"/>
        <v>27000</v>
      </c>
      <c r="O16" s="38"/>
    </row>
    <row r="17" spans="2:15" s="6" customFormat="1" ht="36.950000000000003" customHeight="1" x14ac:dyDescent="0.3">
      <c r="B17" s="32">
        <f>+[1]종목원가!B19</f>
        <v>13</v>
      </c>
      <c r="C17" s="33" t="str">
        <f>+[1]종목원가!C19</f>
        <v>콘크리트용 부순골재</v>
      </c>
      <c r="D17" s="34" t="str">
        <f>+[1]종목원가!D19</f>
        <v>입도, 조립률</v>
      </c>
      <c r="E17" s="4" t="str">
        <f>+[1]종목원가!E19</f>
        <v xml:space="preserve"> KS F 2502</v>
      </c>
      <c r="F17" s="5" t="s">
        <v>15</v>
      </c>
      <c r="G17" s="35">
        <v>6</v>
      </c>
      <c r="H17" s="36" t="e">
        <f>+[1]종목원가!#REF!</f>
        <v>#REF!</v>
      </c>
      <c r="I17" s="36" t="e">
        <f>+[1]종목원가!#REF!</f>
        <v>#REF!</v>
      </c>
      <c r="J17" s="36" t="e">
        <f t="shared" si="0"/>
        <v>#REF!</v>
      </c>
      <c r="K17" s="36">
        <f>[1]종목원가!M19</f>
        <v>49729.015694999995</v>
      </c>
      <c r="L17" s="36">
        <f t="shared" si="1"/>
        <v>4972.9015694999998</v>
      </c>
      <c r="M17" s="36">
        <f t="shared" si="2"/>
        <v>54701.917264499993</v>
      </c>
      <c r="N17" s="37">
        <f t="shared" si="3"/>
        <v>55000</v>
      </c>
      <c r="O17" s="38"/>
    </row>
    <row r="18" spans="2:15" s="6" customFormat="1" ht="36.950000000000003" customHeight="1" x14ac:dyDescent="0.3">
      <c r="B18" s="32">
        <f>+[1]종목원가!B20</f>
        <v>14</v>
      </c>
      <c r="C18" s="33" t="str">
        <f>+[1]종목원가!C20</f>
        <v>콘크리트용 부순골재</v>
      </c>
      <c r="D18" s="34" t="str">
        <f>+[1]종목원가!D20</f>
        <v>0.08mm체 통과량</v>
      </c>
      <c r="E18" s="4" t="str">
        <f>+[1]종목원가!E20</f>
        <v xml:space="preserve"> KS F 2511</v>
      </c>
      <c r="F18" s="5" t="s">
        <v>15</v>
      </c>
      <c r="G18" s="35">
        <v>6</v>
      </c>
      <c r="H18" s="36" t="e">
        <f>+[1]종목원가!#REF!</f>
        <v>#REF!</v>
      </c>
      <c r="I18" s="36" t="e">
        <f>+[1]종목원가!#REF!</f>
        <v>#REF!</v>
      </c>
      <c r="J18" s="36" t="e">
        <f t="shared" si="0"/>
        <v>#REF!</v>
      </c>
      <c r="K18" s="36">
        <f>[1]종목원가!M20</f>
        <v>24236.762729999999</v>
      </c>
      <c r="L18" s="36">
        <f t="shared" si="1"/>
        <v>2423.676273</v>
      </c>
      <c r="M18" s="36">
        <f t="shared" si="2"/>
        <v>26660.439003</v>
      </c>
      <c r="N18" s="37">
        <f t="shared" si="3"/>
        <v>27000</v>
      </c>
      <c r="O18" s="38"/>
    </row>
    <row r="19" spans="2:15" s="6" customFormat="1" ht="36.950000000000003" customHeight="1" x14ac:dyDescent="0.3">
      <c r="B19" s="32">
        <f>+[1]종목원가!B21</f>
        <v>15</v>
      </c>
      <c r="C19" s="33" t="str">
        <f>+[1]종목원가!C21</f>
        <v>콘크리트용 부순골재</v>
      </c>
      <c r="D19" s="34" t="str">
        <f>+[1]종목원가!D21</f>
        <v>잔골재 유기불순물</v>
      </c>
      <c r="E19" s="4" t="str">
        <f>+[1]종목원가!E21</f>
        <v xml:space="preserve"> KS F 2510</v>
      </c>
      <c r="F19" s="5" t="s">
        <v>19</v>
      </c>
      <c r="G19" s="35">
        <v>6</v>
      </c>
      <c r="H19" s="36" t="e">
        <f>+[1]종목원가!#REF!</f>
        <v>#REF!</v>
      </c>
      <c r="I19" s="36" t="e">
        <f>+[1]종목원가!#REF!</f>
        <v>#REF!</v>
      </c>
      <c r="J19" s="36" t="e">
        <f t="shared" si="0"/>
        <v>#REF!</v>
      </c>
      <c r="K19" s="36">
        <f>[1]종목원가!M21</f>
        <v>27890.062800000003</v>
      </c>
      <c r="L19" s="36">
        <f t="shared" si="1"/>
        <v>2789.0062800000005</v>
      </c>
      <c r="M19" s="36">
        <f t="shared" si="2"/>
        <v>30679.069080000005</v>
      </c>
      <c r="N19" s="37">
        <f t="shared" si="3"/>
        <v>31000</v>
      </c>
      <c r="O19" s="38"/>
    </row>
    <row r="20" spans="2:15" s="6" customFormat="1" ht="36.950000000000003" customHeight="1" x14ac:dyDescent="0.3">
      <c r="B20" s="32">
        <f>+[1]종목원가!B22</f>
        <v>16</v>
      </c>
      <c r="C20" s="33" t="str">
        <f>+[1]종목원가!C22</f>
        <v>콘크리트용 부순골재</v>
      </c>
      <c r="D20" s="34" t="str">
        <f>+[1]종목원가!D22</f>
        <v>점토덩어리량</v>
      </c>
      <c r="E20" s="4" t="str">
        <f>+[1]종목원가!E22</f>
        <v xml:space="preserve"> KS F 2512</v>
      </c>
      <c r="F20" s="5" t="s">
        <v>15</v>
      </c>
      <c r="G20" s="35">
        <v>6</v>
      </c>
      <c r="H20" s="36" t="e">
        <f>+[1]종목원가!#REF!</f>
        <v>#REF!</v>
      </c>
      <c r="I20" s="36" t="e">
        <f>+[1]종목원가!#REF!</f>
        <v>#REF!</v>
      </c>
      <c r="J20" s="36" t="e">
        <f t="shared" si="0"/>
        <v>#REF!</v>
      </c>
      <c r="K20" s="36">
        <f>[1]종목원가!M22</f>
        <v>36182.454990000006</v>
      </c>
      <c r="L20" s="36">
        <f t="shared" si="1"/>
        <v>3618.2454990000006</v>
      </c>
      <c r="M20" s="36">
        <f t="shared" si="2"/>
        <v>39800.70048900001</v>
      </c>
      <c r="N20" s="37">
        <f t="shared" si="3"/>
        <v>40000</v>
      </c>
      <c r="O20" s="38"/>
    </row>
    <row r="21" spans="2:15" s="6" customFormat="1" ht="36.950000000000003" customHeight="1" x14ac:dyDescent="0.3">
      <c r="B21" s="32">
        <f>+[1]종목원가!B23</f>
        <v>17</v>
      </c>
      <c r="C21" s="33" t="str">
        <f>+[1]종목원가!C23</f>
        <v>콘크리트용 부순골재</v>
      </c>
      <c r="D21" s="34" t="str">
        <f>+[1]종목원가!D23</f>
        <v>굵은골재의 마모율</v>
      </c>
      <c r="E21" s="4" t="str">
        <f>+[1]종목원가!E23</f>
        <v xml:space="preserve"> KS F 2508</v>
      </c>
      <c r="F21" s="5" t="s">
        <v>15</v>
      </c>
      <c r="G21" s="35">
        <v>6</v>
      </c>
      <c r="H21" s="36" t="e">
        <f>+[1]종목원가!#REF!</f>
        <v>#REF!</v>
      </c>
      <c r="I21" s="36" t="e">
        <f>+[1]종목원가!#REF!</f>
        <v>#REF!</v>
      </c>
      <c r="J21" s="36" t="e">
        <f t="shared" si="0"/>
        <v>#REF!</v>
      </c>
      <c r="K21" s="36">
        <f>[1]종목원가!M23</f>
        <v>45162.647789999995</v>
      </c>
      <c r="L21" s="36">
        <f t="shared" si="1"/>
        <v>4516.2647790000001</v>
      </c>
      <c r="M21" s="36">
        <f t="shared" si="2"/>
        <v>49678.912568999993</v>
      </c>
      <c r="N21" s="37">
        <f t="shared" si="3"/>
        <v>50000</v>
      </c>
      <c r="O21" s="38"/>
    </row>
    <row r="22" spans="2:15" s="6" customFormat="1" ht="36.950000000000003" customHeight="1" x14ac:dyDescent="0.3">
      <c r="B22" s="32">
        <f>+[1]종목원가!B24</f>
        <v>18</v>
      </c>
      <c r="C22" s="33" t="str">
        <f>+[1]종목원가!C24</f>
        <v>콘크리트용 부순골재</v>
      </c>
      <c r="D22" s="34" t="str">
        <f>+[1]종목원가!D24</f>
        <v>석탄갈탄함유량</v>
      </c>
      <c r="E22" s="4" t="str">
        <f>+[1]종목원가!E24</f>
        <v xml:space="preserve"> KS F 2513</v>
      </c>
      <c r="F22" s="5" t="s">
        <v>15</v>
      </c>
      <c r="G22" s="35">
        <v>6</v>
      </c>
      <c r="H22" s="36" t="e">
        <f>+[1]종목원가!#REF!</f>
        <v>#REF!</v>
      </c>
      <c r="I22" s="36" t="e">
        <f>+[1]종목원가!#REF!</f>
        <v>#REF!</v>
      </c>
      <c r="J22" s="36" t="e">
        <f t="shared" si="0"/>
        <v>#REF!</v>
      </c>
      <c r="K22" s="36">
        <f>[1]종목원가!M24</f>
        <v>73932.509264999986</v>
      </c>
      <c r="L22" s="36">
        <f t="shared" si="1"/>
        <v>7393.250926499999</v>
      </c>
      <c r="M22" s="36">
        <f t="shared" si="2"/>
        <v>81325.760191499983</v>
      </c>
      <c r="N22" s="37">
        <f t="shared" si="3"/>
        <v>81000</v>
      </c>
      <c r="O22" s="38"/>
    </row>
    <row r="23" spans="2:15" s="6" customFormat="1" ht="36.950000000000003" customHeight="1" x14ac:dyDescent="0.3">
      <c r="B23" s="32">
        <f>+[1]종목원가!B25</f>
        <v>19</v>
      </c>
      <c r="C23" s="33" t="str">
        <f>+[1]종목원가!C25</f>
        <v>콘크리트용 부순골재</v>
      </c>
      <c r="D23" s="34" t="str">
        <f>+[1]종목원가!D25</f>
        <v>안정성</v>
      </c>
      <c r="E23" s="4" t="str">
        <f>+[1]종목원가!E25</f>
        <v xml:space="preserve"> KS F 2507</v>
      </c>
      <c r="F23" s="5" t="s">
        <v>15</v>
      </c>
      <c r="G23" s="35">
        <v>12</v>
      </c>
      <c r="H23" s="36" t="e">
        <f>+[1]종목원가!#REF!</f>
        <v>#REF!</v>
      </c>
      <c r="I23" s="36" t="e">
        <f>+[1]종목원가!#REF!</f>
        <v>#REF!</v>
      </c>
      <c r="J23" s="36" t="e">
        <f t="shared" si="0"/>
        <v>#REF!</v>
      </c>
      <c r="K23" s="36">
        <f>[1]종목원가!M25</f>
        <v>105703.464735</v>
      </c>
      <c r="L23" s="36">
        <f t="shared" si="1"/>
        <v>10570.346473500002</v>
      </c>
      <c r="M23" s="36">
        <f t="shared" si="2"/>
        <v>116273.8112085</v>
      </c>
      <c r="N23" s="37">
        <f t="shared" si="3"/>
        <v>116000</v>
      </c>
      <c r="O23" s="38"/>
    </row>
    <row r="24" spans="2:15" s="6" customFormat="1" ht="36.950000000000003" customHeight="1" x14ac:dyDescent="0.3">
      <c r="B24" s="32">
        <f>+[1]종목원가!B26</f>
        <v>20</v>
      </c>
      <c r="C24" s="33" t="str">
        <f>+[1]종목원가!C26</f>
        <v>콘크리트용 순환골재</v>
      </c>
      <c r="D24" s="34" t="str">
        <f>+[1]종목원가!D26</f>
        <v>절건밀도 및 흡수율</v>
      </c>
      <c r="E24" s="4" t="str">
        <f>+[1]종목원가!E26</f>
        <v xml:space="preserve"> KSF2503,4</v>
      </c>
      <c r="F24" s="5" t="s">
        <v>15</v>
      </c>
      <c r="G24" s="35">
        <v>6</v>
      </c>
      <c r="H24" s="36" t="e">
        <f>+[1]종목원가!#REF!</f>
        <v>#REF!</v>
      </c>
      <c r="I24" s="36" t="e">
        <f>+[1]종목원가!#REF!</f>
        <v>#REF!</v>
      </c>
      <c r="J24" s="36" t="e">
        <f t="shared" si="0"/>
        <v>#REF!</v>
      </c>
      <c r="K24" s="36">
        <f>[1]종목원가!M26</f>
        <v>46480.587660000005</v>
      </c>
      <c r="L24" s="36">
        <f t="shared" si="1"/>
        <v>4648.058766000001</v>
      </c>
      <c r="M24" s="36">
        <f t="shared" si="2"/>
        <v>51128.646426000007</v>
      </c>
      <c r="N24" s="37">
        <f t="shared" si="3"/>
        <v>51000</v>
      </c>
      <c r="O24" s="38" t="s">
        <v>16</v>
      </c>
    </row>
    <row r="25" spans="2:15" s="6" customFormat="1" ht="36.950000000000003" customHeight="1" x14ac:dyDescent="0.3">
      <c r="B25" s="32">
        <f>+[1]종목원가!B27</f>
        <v>21</v>
      </c>
      <c r="C25" s="33" t="str">
        <f>+[1]종목원가!C27</f>
        <v>콘크리트용 순환골재</v>
      </c>
      <c r="D25" s="34" t="str">
        <f>+[1]종목원가!D27</f>
        <v>염분이온량</v>
      </c>
      <c r="E25" s="4" t="str">
        <f>+[1]종목원가!E27</f>
        <v xml:space="preserve"> KS F 2515</v>
      </c>
      <c r="F25" s="5" t="s">
        <v>17</v>
      </c>
      <c r="G25" s="35">
        <v>6</v>
      </c>
      <c r="H25" s="36" t="e">
        <f>+[1]종목원가!#REF!</f>
        <v>#REF!</v>
      </c>
      <c r="I25" s="36" t="e">
        <f>+[1]종목원가!#REF!</f>
        <v>#REF!</v>
      </c>
      <c r="J25" s="36" t="e">
        <f t="shared" si="0"/>
        <v>#REF!</v>
      </c>
      <c r="K25" s="36">
        <f>[1]종목원가!M27</f>
        <v>30696.364305000006</v>
      </c>
      <c r="L25" s="36">
        <f t="shared" si="1"/>
        <v>3069.6364305000006</v>
      </c>
      <c r="M25" s="36">
        <f t="shared" si="2"/>
        <v>33766.000735500005</v>
      </c>
      <c r="N25" s="37">
        <f t="shared" si="3"/>
        <v>34000</v>
      </c>
      <c r="O25" s="38"/>
    </row>
    <row r="26" spans="2:15" s="6" customFormat="1" ht="36.950000000000003" customHeight="1" x14ac:dyDescent="0.3">
      <c r="B26" s="32">
        <f>+[1]종목원가!B28</f>
        <v>22</v>
      </c>
      <c r="C26" s="33" t="str">
        <f>+[1]종목원가!C28</f>
        <v>콘크리트용 순환골재</v>
      </c>
      <c r="D26" s="34" t="str">
        <f>+[1]종목원가!D28</f>
        <v>콘크리트골재단위용적</v>
      </c>
      <c r="E26" s="4" t="str">
        <f>+[1]종목원가!E28</f>
        <v xml:space="preserve"> KS F 2505</v>
      </c>
      <c r="F26" s="5" t="s">
        <v>15</v>
      </c>
      <c r="G26" s="35">
        <v>6</v>
      </c>
      <c r="H26" s="36" t="e">
        <f>+[1]종목원가!#REF!</f>
        <v>#REF!</v>
      </c>
      <c r="I26" s="36" t="e">
        <f>+[1]종목원가!#REF!</f>
        <v>#REF!</v>
      </c>
      <c r="J26" s="36" t="e">
        <f t="shared" si="0"/>
        <v>#REF!</v>
      </c>
      <c r="K26" s="36">
        <f>[1]종목원가!M28</f>
        <v>24746.169314999999</v>
      </c>
      <c r="L26" s="36">
        <f t="shared" si="1"/>
        <v>2474.6169315000002</v>
      </c>
      <c r="M26" s="36">
        <f t="shared" si="2"/>
        <v>27220.7862465</v>
      </c>
      <c r="N26" s="37">
        <f t="shared" si="3"/>
        <v>27000</v>
      </c>
      <c r="O26" s="38"/>
    </row>
    <row r="27" spans="2:15" s="6" customFormat="1" ht="36.950000000000003" customHeight="1" x14ac:dyDescent="0.3">
      <c r="B27" s="32">
        <f>+[1]종목원가!B29</f>
        <v>23</v>
      </c>
      <c r="C27" s="33" t="str">
        <f>+[1]종목원가!C29</f>
        <v>콘크리트용 순환골재</v>
      </c>
      <c r="D27" s="34" t="str">
        <f>+[1]종목원가!D29</f>
        <v>입도, 조립률</v>
      </c>
      <c r="E27" s="4" t="str">
        <f>+[1]종목원가!E29</f>
        <v xml:space="preserve"> KS F 2502</v>
      </c>
      <c r="F27" s="5" t="s">
        <v>15</v>
      </c>
      <c r="G27" s="35">
        <v>6</v>
      </c>
      <c r="H27" s="36">
        <f>+[1]종목원가!M36</f>
        <v>44217.626519999991</v>
      </c>
      <c r="I27" s="36">
        <f>+[1]종목원가!N36</f>
        <v>44000</v>
      </c>
      <c r="J27" s="36">
        <f t="shared" si="0"/>
        <v>4400</v>
      </c>
      <c r="K27" s="36">
        <f>[1]종목원가!M29</f>
        <v>48899.086575000001</v>
      </c>
      <c r="L27" s="36">
        <f t="shared" si="1"/>
        <v>4889.9086575000001</v>
      </c>
      <c r="M27" s="36">
        <f t="shared" si="2"/>
        <v>53788.995232500005</v>
      </c>
      <c r="N27" s="37">
        <f t="shared" si="3"/>
        <v>54000</v>
      </c>
      <c r="O27" s="38"/>
    </row>
    <row r="28" spans="2:15" s="6" customFormat="1" ht="36.950000000000003" customHeight="1" x14ac:dyDescent="0.3">
      <c r="B28" s="32">
        <f>+[1]종목원가!B30</f>
        <v>24</v>
      </c>
      <c r="C28" s="33" t="str">
        <f>+[1]종목원가!C30</f>
        <v>콘크리트용 순환골재</v>
      </c>
      <c r="D28" s="34" t="str">
        <f>+[1]종목원가!D30</f>
        <v>0.08mm체 통과량</v>
      </c>
      <c r="E28" s="4" t="str">
        <f>+[1]종목원가!E30</f>
        <v xml:space="preserve"> KS F 2511</v>
      </c>
      <c r="F28" s="5" t="s">
        <v>15</v>
      </c>
      <c r="G28" s="35">
        <v>6</v>
      </c>
      <c r="H28" s="36">
        <f>+[1]종목원가!M37</f>
        <v>36306.277829999999</v>
      </c>
      <c r="I28" s="36">
        <f>+[1]종목원가!N37</f>
        <v>36000</v>
      </c>
      <c r="J28" s="36">
        <f t="shared" si="0"/>
        <v>3600</v>
      </c>
      <c r="K28" s="36">
        <f>[1]종목원가!M30</f>
        <v>24236.762729999999</v>
      </c>
      <c r="L28" s="36">
        <f t="shared" si="1"/>
        <v>2423.676273</v>
      </c>
      <c r="M28" s="36">
        <f t="shared" si="2"/>
        <v>26660.439003</v>
      </c>
      <c r="N28" s="37">
        <f t="shared" si="3"/>
        <v>27000</v>
      </c>
      <c r="O28" s="38"/>
    </row>
    <row r="29" spans="2:15" s="6" customFormat="1" ht="36.950000000000003" customHeight="1" x14ac:dyDescent="0.3">
      <c r="B29" s="32">
        <f>+[1]종목원가!B31</f>
        <v>25</v>
      </c>
      <c r="C29" s="33" t="str">
        <f>+[1]종목원가!C31</f>
        <v>콘크리트용 순환골재</v>
      </c>
      <c r="D29" s="34" t="str">
        <f>+[1]종목원가!D31</f>
        <v>잔골재 유기불순물</v>
      </c>
      <c r="E29" s="4" t="str">
        <f>+[1]종목원가!E31</f>
        <v xml:space="preserve"> KS F 2510</v>
      </c>
      <c r="F29" s="5" t="s">
        <v>19</v>
      </c>
      <c r="G29" s="35">
        <v>6</v>
      </c>
      <c r="H29" s="36">
        <f>+[1]종목원가!M38</f>
        <v>24028.974374999998</v>
      </c>
      <c r="I29" s="36">
        <f>+[1]종목원가!N38</f>
        <v>24000</v>
      </c>
      <c r="J29" s="36">
        <f t="shared" si="0"/>
        <v>2400</v>
      </c>
      <c r="K29" s="36">
        <f>[1]종목원가!M31</f>
        <v>27890.062800000003</v>
      </c>
      <c r="L29" s="36">
        <f t="shared" si="1"/>
        <v>2789.0062800000005</v>
      </c>
      <c r="M29" s="36">
        <f t="shared" si="2"/>
        <v>30679.069080000005</v>
      </c>
      <c r="N29" s="37">
        <f t="shared" si="3"/>
        <v>31000</v>
      </c>
      <c r="O29" s="38"/>
    </row>
    <row r="30" spans="2:15" s="6" customFormat="1" ht="36.950000000000003" customHeight="1" x14ac:dyDescent="0.3">
      <c r="B30" s="32">
        <f>+[1]종목원가!B32</f>
        <v>26</v>
      </c>
      <c r="C30" s="33" t="str">
        <f>+[1]종목원가!C32</f>
        <v>콘크리트용 순환골재</v>
      </c>
      <c r="D30" s="34" t="str">
        <f>+[1]종목원가!D32</f>
        <v>점토덩어리량</v>
      </c>
      <c r="E30" s="4" t="str">
        <f>+[1]종목원가!E32</f>
        <v xml:space="preserve"> KS F 2512</v>
      </c>
      <c r="F30" s="5" t="s">
        <v>15</v>
      </c>
      <c r="G30" s="35">
        <v>32</v>
      </c>
      <c r="H30" s="36">
        <f>+[1]종목원가!M40</f>
        <v>49158.325740000015</v>
      </c>
      <c r="I30" s="36">
        <f>+[1]종목원가!N40</f>
        <v>49000</v>
      </c>
      <c r="J30" s="36">
        <f t="shared" si="0"/>
        <v>4900</v>
      </c>
      <c r="K30" s="36">
        <f>[1]종목원가!M32</f>
        <v>36182.454990000006</v>
      </c>
      <c r="L30" s="36">
        <f t="shared" si="1"/>
        <v>3618.2454990000006</v>
      </c>
      <c r="M30" s="36">
        <f t="shared" si="2"/>
        <v>39800.70048900001</v>
      </c>
      <c r="N30" s="37">
        <f t="shared" si="3"/>
        <v>40000</v>
      </c>
      <c r="O30" s="38"/>
    </row>
    <row r="31" spans="2:15" s="6" customFormat="1" ht="36.950000000000003" customHeight="1" x14ac:dyDescent="0.3">
      <c r="B31" s="32">
        <f>+[1]종목원가!B33</f>
        <v>27</v>
      </c>
      <c r="C31" s="33" t="str">
        <f>+[1]종목원가!C33</f>
        <v>콘크리트용 순환골재</v>
      </c>
      <c r="D31" s="34" t="str">
        <f>+[1]종목원가!D33</f>
        <v>굵은골재의 마모율</v>
      </c>
      <c r="E31" s="4" t="str">
        <f>+[1]종목원가!E33</f>
        <v xml:space="preserve"> KS F 2508</v>
      </c>
      <c r="F31" s="5" t="s">
        <v>15</v>
      </c>
      <c r="G31" s="35">
        <v>6</v>
      </c>
      <c r="H31" s="36">
        <f>+[1]종목원가!M41</f>
        <v>50805.028319999998</v>
      </c>
      <c r="I31" s="36">
        <f>+[1]종목원가!N41</f>
        <v>51000</v>
      </c>
      <c r="J31" s="36">
        <f t="shared" si="0"/>
        <v>5100</v>
      </c>
      <c r="K31" s="36">
        <f>[1]종목원가!M33</f>
        <v>45162.647789999995</v>
      </c>
      <c r="L31" s="36">
        <f t="shared" si="1"/>
        <v>4516.2647790000001</v>
      </c>
      <c r="M31" s="36">
        <f t="shared" si="2"/>
        <v>49678.912568999993</v>
      </c>
      <c r="N31" s="37">
        <f t="shared" si="3"/>
        <v>50000</v>
      </c>
      <c r="O31" s="38"/>
    </row>
    <row r="32" spans="2:15" s="6" customFormat="1" ht="36.950000000000003" customHeight="1" x14ac:dyDescent="0.3">
      <c r="B32" s="32">
        <f>+[1]종목원가!B34</f>
        <v>28</v>
      </c>
      <c r="C32" s="33" t="str">
        <f>+[1]종목원가!C34</f>
        <v>콘크리트용 순환골재</v>
      </c>
      <c r="D32" s="34" t="str">
        <f>+[1]종목원가!D34</f>
        <v>석탄갈탄함유량</v>
      </c>
      <c r="E32" s="4" t="str">
        <f>+[1]종목원가!E34</f>
        <v xml:space="preserve"> KS F 2513</v>
      </c>
      <c r="F32" s="5" t="s">
        <v>15</v>
      </c>
      <c r="G32" s="35">
        <v>6</v>
      </c>
      <c r="H32" s="36">
        <f>+[1]종목원가!M42</f>
        <v>36454.984169999996</v>
      </c>
      <c r="I32" s="36">
        <f>+[1]종목원가!N42</f>
        <v>36000</v>
      </c>
      <c r="J32" s="36">
        <f t="shared" si="0"/>
        <v>3600</v>
      </c>
      <c r="K32" s="36">
        <f>[1]종목원가!M34</f>
        <v>73932.509264999986</v>
      </c>
      <c r="L32" s="36">
        <f t="shared" si="1"/>
        <v>7393.250926499999</v>
      </c>
      <c r="M32" s="36">
        <f t="shared" si="2"/>
        <v>81325.760191499983</v>
      </c>
      <c r="N32" s="37">
        <f t="shared" si="3"/>
        <v>81000</v>
      </c>
      <c r="O32" s="38"/>
    </row>
    <row r="33" spans="2:15" s="6" customFormat="1" ht="36.950000000000003" customHeight="1" x14ac:dyDescent="0.3">
      <c r="B33" s="32">
        <f>+[1]종목원가!B35</f>
        <v>29</v>
      </c>
      <c r="C33" s="33" t="str">
        <f>+[1]종목원가!C35</f>
        <v>콘크리트용 순환골재</v>
      </c>
      <c r="D33" s="34" t="str">
        <f>+[1]종목원가!D35</f>
        <v>안정성</v>
      </c>
      <c r="E33" s="4" t="str">
        <f>+[1]종목원가!E35</f>
        <v xml:space="preserve"> KS F 2507</v>
      </c>
      <c r="F33" s="5" t="s">
        <v>15</v>
      </c>
      <c r="G33" s="35">
        <v>12</v>
      </c>
      <c r="H33" s="36">
        <f>+[1]종목원가!M43</f>
        <v>27103.175510000008</v>
      </c>
      <c r="I33" s="36">
        <f>+[1]종목원가!N43</f>
        <v>27000</v>
      </c>
      <c r="J33" s="36">
        <f t="shared" si="0"/>
        <v>2700</v>
      </c>
      <c r="K33" s="36">
        <f>[1]종목원가!M35</f>
        <v>114862.87597499999</v>
      </c>
      <c r="L33" s="36">
        <f t="shared" si="1"/>
        <v>11486.287597499999</v>
      </c>
      <c r="M33" s="36">
        <f t="shared" si="2"/>
        <v>126349.16357249999</v>
      </c>
      <c r="N33" s="37">
        <f t="shared" si="3"/>
        <v>126000</v>
      </c>
      <c r="O33" s="38"/>
    </row>
    <row r="34" spans="2:15" s="6" customFormat="1" ht="36.950000000000003" customHeight="1" x14ac:dyDescent="0.3">
      <c r="B34" s="32">
        <f>+[1]종목원가!B36</f>
        <v>30</v>
      </c>
      <c r="C34" s="4" t="str">
        <f>+[1]종목원가!C36</f>
        <v>포틀랜드시멘트</v>
      </c>
      <c r="D34" s="34" t="str">
        <f>+[1]종목원가!D36</f>
        <v>분말도</v>
      </c>
      <c r="E34" s="4" t="str">
        <f>+[1]종목원가!E36</f>
        <v xml:space="preserve"> KS L 5106</v>
      </c>
      <c r="F34" s="5" t="s">
        <v>20</v>
      </c>
      <c r="G34" s="35">
        <v>6</v>
      </c>
      <c r="H34" s="36">
        <f>+[1]종목원가!M44</f>
        <v>129059.88024000001</v>
      </c>
      <c r="I34" s="36">
        <f>+[1]종목원가!N44</f>
        <v>129000</v>
      </c>
      <c r="J34" s="36">
        <f t="shared" si="0"/>
        <v>12900</v>
      </c>
      <c r="K34" s="36">
        <f>[1]종목원가!M36</f>
        <v>44217.626519999991</v>
      </c>
      <c r="L34" s="36">
        <f t="shared" si="1"/>
        <v>4421.7626519999994</v>
      </c>
      <c r="M34" s="36">
        <f t="shared" si="2"/>
        <v>48639.389171999988</v>
      </c>
      <c r="N34" s="37">
        <f t="shared" si="3"/>
        <v>49000</v>
      </c>
      <c r="O34" s="38"/>
    </row>
    <row r="35" spans="2:15" s="6" customFormat="1" ht="36.950000000000003" customHeight="1" x14ac:dyDescent="0.3">
      <c r="B35" s="32">
        <f>+[1]종목원가!B37</f>
        <v>31</v>
      </c>
      <c r="C35" s="4" t="str">
        <f>+[1]종목원가!C37</f>
        <v>포틀랜드시멘트</v>
      </c>
      <c r="D35" s="34" t="str">
        <f>+[1]종목원가!D37</f>
        <v>안정도</v>
      </c>
      <c r="E35" s="4" t="str">
        <f>+[1]종목원가!E37</f>
        <v>KS L ISO 9597</v>
      </c>
      <c r="F35" s="5" t="s">
        <v>20</v>
      </c>
      <c r="G35" s="35">
        <v>6</v>
      </c>
      <c r="H35" s="36" t="e">
        <f>+[1]종목원가!#REF!</f>
        <v>#REF!</v>
      </c>
      <c r="I35" s="36" t="e">
        <f>+[1]종목원가!#REF!</f>
        <v>#REF!</v>
      </c>
      <c r="J35" s="36" t="e">
        <f t="shared" si="0"/>
        <v>#REF!</v>
      </c>
      <c r="K35" s="36">
        <f>[1]종목원가!M37</f>
        <v>36306.277829999999</v>
      </c>
      <c r="L35" s="36">
        <f t="shared" si="1"/>
        <v>3630.6277829999999</v>
      </c>
      <c r="M35" s="36">
        <f t="shared" si="2"/>
        <v>39936.905612999995</v>
      </c>
      <c r="N35" s="37">
        <f t="shared" si="3"/>
        <v>40000</v>
      </c>
      <c r="O35" s="38"/>
    </row>
    <row r="36" spans="2:15" s="6" customFormat="1" ht="36.950000000000003" customHeight="1" x14ac:dyDescent="0.3">
      <c r="B36" s="32">
        <f>+[1]종목원가!B38</f>
        <v>32</v>
      </c>
      <c r="C36" s="4" t="str">
        <f>+[1]종목원가!C38</f>
        <v>포틀랜드시멘트</v>
      </c>
      <c r="D36" s="34" t="str">
        <f>+[1]종목원가!D38</f>
        <v>응결시간</v>
      </c>
      <c r="E36" s="4" t="str">
        <f>+[1]종목원가!E38</f>
        <v>KS L ISO 9597</v>
      </c>
      <c r="F36" s="5" t="s">
        <v>20</v>
      </c>
      <c r="G36" s="35">
        <v>6</v>
      </c>
      <c r="H36" s="36">
        <f>+[1]종목원가!M45</f>
        <v>24693.816975000005</v>
      </c>
      <c r="I36" s="36">
        <f>+[1]종목원가!N45</f>
        <v>25000</v>
      </c>
      <c r="J36" s="36">
        <f t="shared" si="0"/>
        <v>2500</v>
      </c>
      <c r="K36" s="36">
        <f>[1]종목원가!M38</f>
        <v>24028.974374999998</v>
      </c>
      <c r="L36" s="36">
        <f t="shared" si="1"/>
        <v>2402.8974374999998</v>
      </c>
      <c r="M36" s="36">
        <f t="shared" si="2"/>
        <v>26431.871812499998</v>
      </c>
      <c r="N36" s="37">
        <f t="shared" si="3"/>
        <v>26000</v>
      </c>
      <c r="O36" s="38"/>
    </row>
    <row r="37" spans="2:15" s="6" customFormat="1" ht="36.950000000000003" customHeight="1" x14ac:dyDescent="0.3">
      <c r="B37" s="32">
        <f>+[1]종목원가!B39</f>
        <v>33</v>
      </c>
      <c r="C37" s="4" t="str">
        <f>+[1]종목원가!C39</f>
        <v>포틀랜드시멘트</v>
      </c>
      <c r="D37" s="34" t="str">
        <f>+[1]종목원가!D39</f>
        <v>비중(르샤트리에)</v>
      </c>
      <c r="E37" s="4" t="str">
        <f>+[1]종목원가!E39</f>
        <v xml:space="preserve"> KS L 5110</v>
      </c>
      <c r="F37" s="5" t="s">
        <v>20</v>
      </c>
      <c r="G37" s="35">
        <v>6</v>
      </c>
      <c r="H37" s="36">
        <f>+[1]종목원가!M46</f>
        <v>36479.39385</v>
      </c>
      <c r="I37" s="36">
        <f>+[1]종목원가!N46</f>
        <v>36000</v>
      </c>
      <c r="J37" s="36">
        <f t="shared" si="0"/>
        <v>3600</v>
      </c>
      <c r="K37" s="36">
        <f>[1]종목원가!M39</f>
        <v>44820.729419999996</v>
      </c>
      <c r="L37" s="36">
        <f t="shared" si="1"/>
        <v>4482.0729419999998</v>
      </c>
      <c r="M37" s="36">
        <f t="shared" si="2"/>
        <v>49302.802361999995</v>
      </c>
      <c r="N37" s="37">
        <f t="shared" si="3"/>
        <v>49000</v>
      </c>
      <c r="O37" s="38"/>
    </row>
    <row r="38" spans="2:15" s="6" customFormat="1" ht="36.950000000000003" customHeight="1" x14ac:dyDescent="0.3">
      <c r="B38" s="32">
        <f>+[1]종목원가!B40</f>
        <v>34</v>
      </c>
      <c r="C38" s="4" t="str">
        <f>+[1]종목원가!C40</f>
        <v>포틀랜드시멘트</v>
      </c>
      <c r="D38" s="34" t="s">
        <v>21</v>
      </c>
      <c r="E38" s="4" t="str">
        <f>+[1]종목원가!E40</f>
        <v>KS L ISO 679</v>
      </c>
      <c r="F38" s="5" t="s">
        <v>20</v>
      </c>
      <c r="G38" s="35">
        <v>32</v>
      </c>
      <c r="H38" s="36">
        <f>+[1]종목원가!M47</f>
        <v>47055.560280000005</v>
      </c>
      <c r="I38" s="36">
        <f>+[1]종목원가!N47</f>
        <v>47000</v>
      </c>
      <c r="J38" s="36">
        <f t="shared" si="0"/>
        <v>4700</v>
      </c>
      <c r="K38" s="36">
        <f>[1]종목원가!M40</f>
        <v>49158.325740000015</v>
      </c>
      <c r="L38" s="36">
        <f t="shared" si="1"/>
        <v>4915.8325740000018</v>
      </c>
      <c r="M38" s="36">
        <f t="shared" si="2"/>
        <v>54074.158314000015</v>
      </c>
      <c r="N38" s="37">
        <f t="shared" si="3"/>
        <v>54000</v>
      </c>
      <c r="O38" s="38" t="s">
        <v>22</v>
      </c>
    </row>
    <row r="39" spans="2:15" s="6" customFormat="1" ht="36.950000000000003" customHeight="1" x14ac:dyDescent="0.3">
      <c r="B39" s="32">
        <f>+[1]종목원가!B41</f>
        <v>35</v>
      </c>
      <c r="C39" s="4" t="str">
        <f>+[1]종목원가!C41</f>
        <v>고로슬래그시멘트</v>
      </c>
      <c r="D39" s="34" t="str">
        <f>+[1]종목원가!D41</f>
        <v>분말도</v>
      </c>
      <c r="E39" s="4" t="str">
        <f>+[1]종목원가!E41</f>
        <v>KS L 5106</v>
      </c>
      <c r="F39" s="5" t="s">
        <v>20</v>
      </c>
      <c r="G39" s="35">
        <v>6</v>
      </c>
      <c r="H39" s="36" t="e">
        <f>+[1]종목원가!#REF!</f>
        <v>#REF!</v>
      </c>
      <c r="I39" s="36" t="e">
        <f>+[1]종목원가!#REF!</f>
        <v>#REF!</v>
      </c>
      <c r="J39" s="36" t="e">
        <f t="shared" si="0"/>
        <v>#REF!</v>
      </c>
      <c r="K39" s="36">
        <f>[1]종목원가!M41</f>
        <v>50805.028319999998</v>
      </c>
      <c r="L39" s="36">
        <f t="shared" si="1"/>
        <v>5080.5028320000001</v>
      </c>
      <c r="M39" s="36">
        <f t="shared" si="2"/>
        <v>55885.531151999996</v>
      </c>
      <c r="N39" s="37">
        <f t="shared" si="3"/>
        <v>56000</v>
      </c>
      <c r="O39" s="38"/>
    </row>
    <row r="40" spans="2:15" s="6" customFormat="1" ht="36.950000000000003" customHeight="1" x14ac:dyDescent="0.3">
      <c r="B40" s="32">
        <f>+[1]종목원가!B42</f>
        <v>36</v>
      </c>
      <c r="C40" s="4" t="str">
        <f>+[1]종목원가!C42</f>
        <v>고로슬래그시멘트</v>
      </c>
      <c r="D40" s="34" t="str">
        <f>+[1]종목원가!D42</f>
        <v>안정도</v>
      </c>
      <c r="E40" s="4" t="str">
        <f>+[1]종목원가!E42</f>
        <v>KS L ISO 9597</v>
      </c>
      <c r="F40" s="5" t="s">
        <v>20</v>
      </c>
      <c r="G40" s="35">
        <v>6</v>
      </c>
      <c r="H40" s="36">
        <f>+[1]종목원가!M48</f>
        <v>35421.10575000001</v>
      </c>
      <c r="I40" s="36">
        <f>+[1]종목원가!N48</f>
        <v>35000</v>
      </c>
      <c r="J40" s="36">
        <f t="shared" si="0"/>
        <v>3500</v>
      </c>
      <c r="K40" s="36">
        <f>[1]종목원가!M42</f>
        <v>36454.984169999996</v>
      </c>
      <c r="L40" s="36">
        <f t="shared" si="1"/>
        <v>3645.4984169999998</v>
      </c>
      <c r="M40" s="36">
        <f t="shared" si="2"/>
        <v>40100.482586999999</v>
      </c>
      <c r="N40" s="37">
        <f t="shared" si="3"/>
        <v>40000</v>
      </c>
      <c r="O40" s="38"/>
    </row>
    <row r="41" spans="2:15" s="6" customFormat="1" ht="36.950000000000003" customHeight="1" x14ac:dyDescent="0.3">
      <c r="B41" s="32">
        <f>+[1]종목원가!B43</f>
        <v>37</v>
      </c>
      <c r="C41" s="4" t="str">
        <f>+[1]종목원가!C43</f>
        <v>고로슬래그시멘트</v>
      </c>
      <c r="D41" s="34" t="str">
        <f>+[1]종목원가!D43</f>
        <v>응결시간</v>
      </c>
      <c r="E41" s="4" t="str">
        <f>+[1]종목원가!E43</f>
        <v>KS L ISO 9597</v>
      </c>
      <c r="F41" s="5" t="s">
        <v>20</v>
      </c>
      <c r="G41" s="35">
        <v>6</v>
      </c>
      <c r="H41" s="36">
        <f>+[1]종목원가!M49</f>
        <v>24278.852415000001</v>
      </c>
      <c r="I41" s="36">
        <f>+[1]종목원가!N49</f>
        <v>24000</v>
      </c>
      <c r="J41" s="36">
        <f t="shared" si="0"/>
        <v>2400</v>
      </c>
      <c r="K41" s="36">
        <f>[1]종목원가!M43</f>
        <v>27103.175510000008</v>
      </c>
      <c r="L41" s="36">
        <f t="shared" si="1"/>
        <v>2710.317551000001</v>
      </c>
      <c r="M41" s="36">
        <f t="shared" si="2"/>
        <v>29813.493061000008</v>
      </c>
      <c r="N41" s="37">
        <f t="shared" si="3"/>
        <v>30000</v>
      </c>
      <c r="O41" s="38"/>
    </row>
    <row r="42" spans="2:15" s="6" customFormat="1" ht="36.950000000000003" customHeight="1" x14ac:dyDescent="0.3">
      <c r="B42" s="32">
        <f>+[1]종목원가!B44</f>
        <v>38</v>
      </c>
      <c r="C42" s="4" t="str">
        <f>+[1]종목원가!C44</f>
        <v>고로슬래그시멘트</v>
      </c>
      <c r="D42" s="34" t="str">
        <f>+[1]종목원가!D44</f>
        <v>압축강도</v>
      </c>
      <c r="E42" s="4" t="str">
        <f>+[1]종목원가!E44</f>
        <v>KS L ISO 679</v>
      </c>
      <c r="F42" s="5" t="s">
        <v>20</v>
      </c>
      <c r="G42" s="35">
        <v>32</v>
      </c>
      <c r="H42" s="36">
        <f>+[1]종목원가!M50</f>
        <v>47055.560280000005</v>
      </c>
      <c r="I42" s="36">
        <f>+[1]종목원가!N50</f>
        <v>47000</v>
      </c>
      <c r="J42" s="36">
        <f t="shared" si="0"/>
        <v>4700</v>
      </c>
      <c r="K42" s="36">
        <f>[1]종목원가!M44</f>
        <v>129059.88024000001</v>
      </c>
      <c r="L42" s="36">
        <f t="shared" si="1"/>
        <v>12905.988024000002</v>
      </c>
      <c r="M42" s="36">
        <f t="shared" si="2"/>
        <v>141965.86826400002</v>
      </c>
      <c r="N42" s="37">
        <f t="shared" si="3"/>
        <v>142000</v>
      </c>
      <c r="O42" s="38" t="s">
        <v>22</v>
      </c>
    </row>
    <row r="43" spans="2:15" s="6" customFormat="1" ht="36.950000000000003" customHeight="1" x14ac:dyDescent="0.3">
      <c r="B43" s="32">
        <f>+[1]종목원가!B45</f>
        <v>39</v>
      </c>
      <c r="C43" s="4" t="str">
        <f>+[1]종목원가!C45</f>
        <v>플라이애시시멘트</v>
      </c>
      <c r="D43" s="34" t="str">
        <f>+[1]종목원가!D45</f>
        <v>응결시간</v>
      </c>
      <c r="E43" s="4" t="str">
        <f>+[1]종목원가!E45</f>
        <v>KS L ISO 9597</v>
      </c>
      <c r="F43" s="5" t="s">
        <v>20</v>
      </c>
      <c r="G43" s="35">
        <v>6</v>
      </c>
      <c r="H43" s="36" t="e">
        <f>+[1]종목원가!#REF!</f>
        <v>#REF!</v>
      </c>
      <c r="I43" s="36" t="e">
        <f>+[1]종목원가!#REF!</f>
        <v>#REF!</v>
      </c>
      <c r="J43" s="36" t="e">
        <f t="shared" si="0"/>
        <v>#REF!</v>
      </c>
      <c r="K43" s="36">
        <f>[1]종목원가!M45</f>
        <v>24693.816975000005</v>
      </c>
      <c r="L43" s="36">
        <f t="shared" si="1"/>
        <v>2469.3816975000009</v>
      </c>
      <c r="M43" s="36">
        <f t="shared" si="2"/>
        <v>27163.198672500006</v>
      </c>
      <c r="N43" s="37">
        <f t="shared" si="3"/>
        <v>27000</v>
      </c>
      <c r="O43" s="38"/>
    </row>
    <row r="44" spans="2:15" s="6" customFormat="1" ht="36.950000000000003" customHeight="1" x14ac:dyDescent="0.3">
      <c r="B44" s="32">
        <f>+[1]종목원가!B46</f>
        <v>40</v>
      </c>
      <c r="C44" s="4" t="str">
        <f>+[1]종목원가!C46</f>
        <v>플라이애시시멘트</v>
      </c>
      <c r="D44" s="34" t="str">
        <f>+[1]종목원가!D46</f>
        <v>안정도</v>
      </c>
      <c r="E44" s="4" t="str">
        <f>+[1]종목원가!E46</f>
        <v>KS L ISO 9597</v>
      </c>
      <c r="F44" s="5" t="s">
        <v>20</v>
      </c>
      <c r="G44" s="35">
        <v>6</v>
      </c>
      <c r="H44" s="36" t="e">
        <f>+[1]종목원가!#REF!</f>
        <v>#REF!</v>
      </c>
      <c r="I44" s="36" t="e">
        <f>+[1]종목원가!#REF!</f>
        <v>#REF!</v>
      </c>
      <c r="J44" s="36" t="e">
        <f t="shared" si="0"/>
        <v>#REF!</v>
      </c>
      <c r="K44" s="36">
        <f>[1]종목원가!M46</f>
        <v>36479.39385</v>
      </c>
      <c r="L44" s="36">
        <f t="shared" si="1"/>
        <v>3647.9393850000001</v>
      </c>
      <c r="M44" s="36">
        <f t="shared" si="2"/>
        <v>40127.333234999998</v>
      </c>
      <c r="N44" s="37">
        <f t="shared" si="3"/>
        <v>40000</v>
      </c>
      <c r="O44" s="38"/>
    </row>
    <row r="45" spans="2:15" s="6" customFormat="1" ht="36.950000000000003" customHeight="1" x14ac:dyDescent="0.3">
      <c r="B45" s="32">
        <f>+[1]종목원가!B47</f>
        <v>41</v>
      </c>
      <c r="C45" s="4" t="str">
        <f>+[1]종목원가!C47</f>
        <v>플라이애시시멘트</v>
      </c>
      <c r="D45" s="34" t="str">
        <f>+[1]종목원가!D47</f>
        <v>압축강도</v>
      </c>
      <c r="E45" s="4" t="str">
        <f>+[1]종목원가!E47</f>
        <v>KS L ISO 679</v>
      </c>
      <c r="F45" s="5" t="s">
        <v>20</v>
      </c>
      <c r="G45" s="35">
        <v>32</v>
      </c>
      <c r="H45" s="36" t="e">
        <f>+[1]종목원가!#REF!</f>
        <v>#REF!</v>
      </c>
      <c r="I45" s="36" t="e">
        <f>+[1]종목원가!#REF!</f>
        <v>#REF!</v>
      </c>
      <c r="J45" s="36" t="e">
        <f t="shared" si="0"/>
        <v>#REF!</v>
      </c>
      <c r="K45" s="36">
        <f>[1]종목원가!M47</f>
        <v>47055.560280000005</v>
      </c>
      <c r="L45" s="36">
        <f t="shared" si="1"/>
        <v>4705.5560280000009</v>
      </c>
      <c r="M45" s="36">
        <f t="shared" si="2"/>
        <v>51761.116308000004</v>
      </c>
      <c r="N45" s="37">
        <f t="shared" si="3"/>
        <v>52000</v>
      </c>
      <c r="O45" s="38" t="s">
        <v>22</v>
      </c>
    </row>
    <row r="46" spans="2:15" s="6" customFormat="1" ht="36.950000000000003" customHeight="1" x14ac:dyDescent="0.3">
      <c r="B46" s="32">
        <f>+[1]종목원가!B48</f>
        <v>42</v>
      </c>
      <c r="C46" s="4" t="str">
        <f>+[1]종목원가!C48</f>
        <v>포틀랜드포졸란시멘트</v>
      </c>
      <c r="D46" s="34" t="str">
        <f>+[1]종목원가!D48</f>
        <v>안정도</v>
      </c>
      <c r="E46" s="4" t="str">
        <f>+[1]종목원가!E48</f>
        <v>KS L ISO 9597</v>
      </c>
      <c r="F46" s="5" t="s">
        <v>20</v>
      </c>
      <c r="G46" s="35">
        <v>6</v>
      </c>
      <c r="H46" s="36">
        <f>+[1]종목원가!M51</f>
        <v>14883.373875000001</v>
      </c>
      <c r="I46" s="36">
        <f>+[1]종목원가!N51</f>
        <v>15000</v>
      </c>
      <c r="J46" s="36">
        <f t="shared" si="0"/>
        <v>1500</v>
      </c>
      <c r="K46" s="36">
        <f>[1]종목원가!M48</f>
        <v>35421.10575000001</v>
      </c>
      <c r="L46" s="36">
        <f t="shared" si="1"/>
        <v>3542.1105750000011</v>
      </c>
      <c r="M46" s="36">
        <f t="shared" si="2"/>
        <v>38963.216325000009</v>
      </c>
      <c r="N46" s="37">
        <f t="shared" si="3"/>
        <v>39000</v>
      </c>
      <c r="O46" s="38"/>
    </row>
    <row r="47" spans="2:15" s="6" customFormat="1" ht="36.950000000000003" customHeight="1" x14ac:dyDescent="0.3">
      <c r="B47" s="32">
        <f>+[1]종목원가!B49</f>
        <v>43</v>
      </c>
      <c r="C47" s="4" t="str">
        <f>+[1]종목원가!C49</f>
        <v>포틀랜드포졸란시멘트</v>
      </c>
      <c r="D47" s="34" t="str">
        <f>+[1]종목원가!D49</f>
        <v>응결시간</v>
      </c>
      <c r="E47" s="4" t="str">
        <f>+[1]종목원가!E49</f>
        <v>KS L ISO 9597</v>
      </c>
      <c r="F47" s="5" t="s">
        <v>20</v>
      </c>
      <c r="G47" s="35">
        <v>6</v>
      </c>
      <c r="H47" s="36" t="e">
        <f>+[1]종목원가!#REF!</f>
        <v>#REF!</v>
      </c>
      <c r="I47" s="36" t="e">
        <f>+[1]종목원가!#REF!</f>
        <v>#REF!</v>
      </c>
      <c r="J47" s="36" t="e">
        <f t="shared" si="0"/>
        <v>#REF!</v>
      </c>
      <c r="K47" s="36">
        <f>[1]종목원가!M49</f>
        <v>24278.852415000001</v>
      </c>
      <c r="L47" s="36">
        <f t="shared" si="1"/>
        <v>2427.8852415000001</v>
      </c>
      <c r="M47" s="36">
        <f t="shared" si="2"/>
        <v>26706.737656500001</v>
      </c>
      <c r="N47" s="37">
        <f t="shared" si="3"/>
        <v>27000</v>
      </c>
      <c r="O47" s="38"/>
    </row>
    <row r="48" spans="2:15" s="6" customFormat="1" ht="36.950000000000003" customHeight="1" x14ac:dyDescent="0.3">
      <c r="B48" s="32">
        <f>+[1]종목원가!B50</f>
        <v>44</v>
      </c>
      <c r="C48" s="4" t="str">
        <f>+[1]종목원가!C50</f>
        <v>포틀랜드포졸란시멘트</v>
      </c>
      <c r="D48" s="34" t="str">
        <f>+[1]종목원가!D50</f>
        <v>압축강도</v>
      </c>
      <c r="E48" s="4" t="str">
        <f>+[1]종목원가!E50</f>
        <v>KS L ISO 679</v>
      </c>
      <c r="F48" s="5" t="s">
        <v>20</v>
      </c>
      <c r="G48" s="35">
        <v>32</v>
      </c>
      <c r="H48" s="36" t="e">
        <f>+[1]종목원가!#REF!</f>
        <v>#REF!</v>
      </c>
      <c r="I48" s="36" t="e">
        <f>+[1]종목원가!#REF!</f>
        <v>#REF!</v>
      </c>
      <c r="J48" s="36" t="e">
        <f t="shared" si="0"/>
        <v>#REF!</v>
      </c>
      <c r="K48" s="36">
        <f>[1]종목원가!M50</f>
        <v>47055.560280000005</v>
      </c>
      <c r="L48" s="36">
        <f t="shared" si="1"/>
        <v>4705.5560280000009</v>
      </c>
      <c r="M48" s="36">
        <f t="shared" si="2"/>
        <v>51761.116308000004</v>
      </c>
      <c r="N48" s="37">
        <f t="shared" si="3"/>
        <v>52000</v>
      </c>
      <c r="O48" s="38" t="s">
        <v>22</v>
      </c>
    </row>
    <row r="49" spans="2:15" s="6" customFormat="1" ht="36.950000000000003" customHeight="1" x14ac:dyDescent="0.3">
      <c r="B49" s="32">
        <f>+[1]종목원가!B51</f>
        <v>45</v>
      </c>
      <c r="C49" s="4" t="str">
        <f>+[1]종목원가!C51</f>
        <v>숏크리트</v>
      </c>
      <c r="D49" s="11" t="str">
        <f>+[1]종목원가!D51</f>
        <v>압축강도</v>
      </c>
      <c r="E49" s="4" t="str">
        <f>+[1]종목원가!E51</f>
        <v>KS F 2405</v>
      </c>
      <c r="F49" s="5" t="s">
        <v>23</v>
      </c>
      <c r="G49" s="35">
        <v>33</v>
      </c>
      <c r="H49" s="36" t="e">
        <f>+[1]종목원가!#REF!</f>
        <v>#REF!</v>
      </c>
      <c r="I49" s="36" t="e">
        <f>+[1]종목원가!#REF!</f>
        <v>#REF!</v>
      </c>
      <c r="J49" s="36" t="e">
        <f>+I49*0.1</f>
        <v>#REF!</v>
      </c>
      <c r="K49" s="36">
        <f>[1]종목원가!M51</f>
        <v>14883.373875000001</v>
      </c>
      <c r="L49" s="36">
        <f>+K49*0.1</f>
        <v>1488.3373875000002</v>
      </c>
      <c r="M49" s="36">
        <f>+L49+K49</f>
        <v>16371.711262500001</v>
      </c>
      <c r="N49" s="37">
        <f>ROUND(M49,-3)</f>
        <v>16000</v>
      </c>
      <c r="O49" s="38"/>
    </row>
    <row r="50" spans="2:15" s="6" customFormat="1" ht="36.950000000000003" customHeight="1" x14ac:dyDescent="0.3">
      <c r="B50" s="32">
        <f>+[1]종목원가!B52</f>
        <v>46</v>
      </c>
      <c r="C50" s="4" t="str">
        <f>+[1]종목원가!C52</f>
        <v>굳은콘크리트(레미콘)</v>
      </c>
      <c r="D50" s="34" t="str">
        <f>+[1]종목원가!D52</f>
        <v>압축강도</v>
      </c>
      <c r="E50" s="4" t="str">
        <f>+[1]종목원가!E52</f>
        <v>KS F 2403,05</v>
      </c>
      <c r="F50" s="5" t="s">
        <v>24</v>
      </c>
      <c r="G50" s="35">
        <v>6</v>
      </c>
      <c r="H50" s="36">
        <f>+[1]종목원가!M56</f>
        <v>17044.655310000002</v>
      </c>
      <c r="I50" s="36">
        <f>+[1]종목원가!N56</f>
        <v>17000</v>
      </c>
      <c r="J50" s="36">
        <f t="shared" si="0"/>
        <v>1700</v>
      </c>
      <c r="K50" s="36">
        <f>[1]종목원가!M52</f>
        <v>33340.104209999998</v>
      </c>
      <c r="L50" s="36">
        <f t="shared" si="1"/>
        <v>3334.010421</v>
      </c>
      <c r="M50" s="36">
        <f t="shared" si="2"/>
        <v>36674.114630999997</v>
      </c>
      <c r="N50" s="37">
        <f t="shared" si="3"/>
        <v>37000</v>
      </c>
      <c r="O50" s="38" t="s">
        <v>25</v>
      </c>
    </row>
    <row r="51" spans="2:15" s="6" customFormat="1" ht="36.950000000000003" customHeight="1" x14ac:dyDescent="0.3">
      <c r="B51" s="32">
        <f>+[1]종목원가!B53</f>
        <v>47</v>
      </c>
      <c r="C51" s="33" t="str">
        <f>+[1]종목원가!C53</f>
        <v>철근콘크리트용봉강</v>
      </c>
      <c r="D51" s="34" t="str">
        <f>+[1]종목원가!D53</f>
        <v>항복점,항복강도</v>
      </c>
      <c r="E51" s="4" t="str">
        <f>+[1]종목원가!E53</f>
        <v xml:space="preserve"> KS D 3504</v>
      </c>
      <c r="F51" s="35" t="s">
        <v>26</v>
      </c>
      <c r="G51" s="35">
        <v>6</v>
      </c>
      <c r="H51" s="36">
        <f>+[1]종목원가!M59</f>
        <v>31010.814629999997</v>
      </c>
      <c r="I51" s="36">
        <f>+[1]종목원가!N59</f>
        <v>31000</v>
      </c>
      <c r="J51" s="36">
        <f t="shared" si="0"/>
        <v>3100</v>
      </c>
      <c r="K51" s="36">
        <f>[1]종목원가!M53</f>
        <v>31193.887229999997</v>
      </c>
      <c r="L51" s="36">
        <f t="shared" si="1"/>
        <v>3119.388723</v>
      </c>
      <c r="M51" s="36">
        <f t="shared" si="2"/>
        <v>34313.275952999997</v>
      </c>
      <c r="N51" s="37">
        <f t="shared" si="3"/>
        <v>34000</v>
      </c>
      <c r="O51" s="38"/>
    </row>
    <row r="52" spans="2:15" s="6" customFormat="1" ht="36.950000000000003" customHeight="1" x14ac:dyDescent="0.3">
      <c r="B52" s="32">
        <f>+[1]종목원가!B54</f>
        <v>48</v>
      </c>
      <c r="C52" s="33" t="str">
        <f>+[1]종목원가!C54</f>
        <v>철근콘크리트용봉강</v>
      </c>
      <c r="D52" s="34" t="str">
        <f>+[1]종목원가!D54</f>
        <v>인장강도</v>
      </c>
      <c r="E52" s="4" t="str">
        <f>+[1]종목원가!E54</f>
        <v xml:space="preserve"> KS D 3504</v>
      </c>
      <c r="F52" s="35" t="s">
        <v>26</v>
      </c>
      <c r="G52" s="35">
        <v>6</v>
      </c>
      <c r="H52" s="36">
        <f>+[1]종목원가!M60</f>
        <v>31193.887229999997</v>
      </c>
      <c r="I52" s="36">
        <f>+[1]종목원가!N60</f>
        <v>31000</v>
      </c>
      <c r="J52" s="36">
        <f t="shared" si="0"/>
        <v>3100</v>
      </c>
      <c r="K52" s="36">
        <f>[1]종목원가!M54</f>
        <v>31010.814629999997</v>
      </c>
      <c r="L52" s="36">
        <f t="shared" si="1"/>
        <v>3101.081463</v>
      </c>
      <c r="M52" s="36">
        <f t="shared" si="2"/>
        <v>34111.896092999996</v>
      </c>
      <c r="N52" s="37">
        <f t="shared" si="3"/>
        <v>34000</v>
      </c>
      <c r="O52" s="38"/>
    </row>
    <row r="53" spans="2:15" s="6" customFormat="1" ht="36.950000000000003" customHeight="1" x14ac:dyDescent="0.3">
      <c r="B53" s="32">
        <f>+[1]종목원가!B55</f>
        <v>49</v>
      </c>
      <c r="C53" s="33" t="str">
        <f>+[1]종목원가!C55</f>
        <v>철근콘크리트용봉강</v>
      </c>
      <c r="D53" s="34" t="str">
        <f>+[1]종목원가!D55</f>
        <v>연신율</v>
      </c>
      <c r="E53" s="4" t="str">
        <f>+[1]종목원가!E55</f>
        <v xml:space="preserve"> KS D 3504</v>
      </c>
      <c r="F53" s="35" t="s">
        <v>26</v>
      </c>
      <c r="G53" s="35">
        <v>6</v>
      </c>
      <c r="H53" s="36">
        <f>+[1]종목원가!M61</f>
        <v>17044.655310000002</v>
      </c>
      <c r="I53" s="36">
        <f>+[1]종목원가!N61</f>
        <v>17000</v>
      </c>
      <c r="J53" s="36">
        <f t="shared" si="0"/>
        <v>1700</v>
      </c>
      <c r="K53" s="36">
        <f>[1]종목원가!M55</f>
        <v>31193.887229999997</v>
      </c>
      <c r="L53" s="36">
        <f t="shared" si="1"/>
        <v>3119.388723</v>
      </c>
      <c r="M53" s="36">
        <f t="shared" si="2"/>
        <v>34313.275952999997</v>
      </c>
      <c r="N53" s="37">
        <f t="shared" si="3"/>
        <v>34000</v>
      </c>
      <c r="O53" s="38"/>
    </row>
    <row r="54" spans="2:15" s="6" customFormat="1" ht="36.950000000000003" customHeight="1" x14ac:dyDescent="0.3">
      <c r="B54" s="32">
        <f>+[1]종목원가!B56</f>
        <v>50</v>
      </c>
      <c r="C54" s="33" t="str">
        <f>+[1]종목원가!C56</f>
        <v>철근콘크리트용봉강</v>
      </c>
      <c r="D54" s="34" t="str">
        <f>+[1]종목원가!D56</f>
        <v>굽힘성</v>
      </c>
      <c r="E54" s="4" t="str">
        <f>+[1]종목원가!E56</f>
        <v xml:space="preserve"> KS D 3504</v>
      </c>
      <c r="F54" s="35" t="s">
        <v>26</v>
      </c>
      <c r="G54" s="35">
        <v>6</v>
      </c>
      <c r="H54" s="36">
        <f>+[1]종목원가!M62</f>
        <v>6690.8988749999999</v>
      </c>
      <c r="I54" s="36">
        <f>+[1]종목원가!N62</f>
        <v>7000</v>
      </c>
      <c r="J54" s="36">
        <f t="shared" si="0"/>
        <v>700</v>
      </c>
      <c r="K54" s="36">
        <f>[1]종목원가!M56</f>
        <v>17044.655310000002</v>
      </c>
      <c r="L54" s="36">
        <f t="shared" si="1"/>
        <v>1704.4655310000003</v>
      </c>
      <c r="M54" s="36">
        <f t="shared" si="2"/>
        <v>18749.120841000004</v>
      </c>
      <c r="N54" s="37">
        <f t="shared" si="3"/>
        <v>19000</v>
      </c>
      <c r="O54" s="38"/>
    </row>
    <row r="55" spans="2:15" s="6" customFormat="1" ht="36.950000000000003" customHeight="1" x14ac:dyDescent="0.3">
      <c r="B55" s="32">
        <f>+[1]종목원가!B57</f>
        <v>51</v>
      </c>
      <c r="C55" s="33" t="str">
        <f>+[1]종목원가!C57</f>
        <v>철근콘크리트용봉강</v>
      </c>
      <c r="D55" s="34" t="str">
        <f>+[1]종목원가!D57</f>
        <v>겉모양,치수,무게</v>
      </c>
      <c r="E55" s="4" t="str">
        <f>+[1]종목원가!E57</f>
        <v xml:space="preserve"> KS D 3504</v>
      </c>
      <c r="F55" s="35" t="s">
        <v>27</v>
      </c>
      <c r="G55" s="35">
        <v>6</v>
      </c>
      <c r="H55" s="36">
        <f>+[1]종목원가!M63</f>
        <v>6678.6940350000013</v>
      </c>
      <c r="I55" s="36">
        <f>+[1]종목원가!N63</f>
        <v>7000</v>
      </c>
      <c r="J55" s="36">
        <f t="shared" si="0"/>
        <v>700</v>
      </c>
      <c r="K55" s="36">
        <f>[1]종목원가!M57</f>
        <v>6690.8988749999999</v>
      </c>
      <c r="L55" s="36">
        <f t="shared" si="1"/>
        <v>669.08988750000003</v>
      </c>
      <c r="M55" s="36">
        <f t="shared" si="2"/>
        <v>7359.9887625000001</v>
      </c>
      <c r="N55" s="37">
        <f t="shared" si="3"/>
        <v>7000</v>
      </c>
      <c r="O55" s="38"/>
    </row>
    <row r="56" spans="2:15" s="6" customFormat="1" ht="36.950000000000003" customHeight="1" x14ac:dyDescent="0.3">
      <c r="B56" s="32">
        <f>+[1]종목원가!B58</f>
        <v>52</v>
      </c>
      <c r="C56" s="33" t="str">
        <f>+[1]종목원가!C58</f>
        <v>철근콘크리트용재생봉강</v>
      </c>
      <c r="D56" s="34" t="str">
        <f>+[1]종목원가!D58</f>
        <v>항복점,항복강도</v>
      </c>
      <c r="E56" s="4" t="str">
        <f>+[1]종목원가!E58</f>
        <v xml:space="preserve"> KS D 3527</v>
      </c>
      <c r="F56" s="35" t="s">
        <v>26</v>
      </c>
      <c r="G56" s="35">
        <v>6</v>
      </c>
      <c r="H56" s="36" t="e">
        <f>+[1]종목원가!#REF!</f>
        <v>#REF!</v>
      </c>
      <c r="I56" s="36" t="e">
        <f>+[1]종목원가!#REF!</f>
        <v>#REF!</v>
      </c>
      <c r="J56" s="36" t="e">
        <f t="shared" si="0"/>
        <v>#REF!</v>
      </c>
      <c r="K56" s="36">
        <f>[1]종목원가!M58</f>
        <v>31193.887229999997</v>
      </c>
      <c r="L56" s="36">
        <f t="shared" si="1"/>
        <v>3119.388723</v>
      </c>
      <c r="M56" s="36">
        <f t="shared" si="2"/>
        <v>34313.275952999997</v>
      </c>
      <c r="N56" s="37">
        <f t="shared" si="3"/>
        <v>34000</v>
      </c>
      <c r="O56" s="38"/>
    </row>
    <row r="57" spans="2:15" s="6" customFormat="1" ht="36.950000000000003" customHeight="1" x14ac:dyDescent="0.3">
      <c r="B57" s="32">
        <f>+[1]종목원가!B59</f>
        <v>53</v>
      </c>
      <c r="C57" s="33" t="str">
        <f>+[1]종목원가!C59</f>
        <v>철근콘크리트용재생봉강</v>
      </c>
      <c r="D57" s="34" t="str">
        <f>+[1]종목원가!D59</f>
        <v>인장강도</v>
      </c>
      <c r="E57" s="4" t="str">
        <f>+[1]종목원가!E59</f>
        <v xml:space="preserve"> KS D 3527</v>
      </c>
      <c r="F57" s="35" t="s">
        <v>26</v>
      </c>
      <c r="G57" s="35">
        <v>6</v>
      </c>
      <c r="H57" s="36">
        <f>+[1]종목원가!M64</f>
        <v>17215.523070000003</v>
      </c>
      <c r="I57" s="36">
        <f>+[1]종목원가!N64</f>
        <v>17000</v>
      </c>
      <c r="J57" s="36">
        <f t="shared" si="0"/>
        <v>1700</v>
      </c>
      <c r="K57" s="36">
        <f>[1]종목원가!M59</f>
        <v>31010.814629999997</v>
      </c>
      <c r="L57" s="36">
        <f t="shared" si="1"/>
        <v>3101.081463</v>
      </c>
      <c r="M57" s="36">
        <f t="shared" si="2"/>
        <v>34111.896092999996</v>
      </c>
      <c r="N57" s="37">
        <f t="shared" si="3"/>
        <v>34000</v>
      </c>
      <c r="O57" s="38"/>
    </row>
    <row r="58" spans="2:15" s="6" customFormat="1" ht="36.950000000000003" customHeight="1" x14ac:dyDescent="0.3">
      <c r="B58" s="32">
        <f>+[1]종목원가!B60</f>
        <v>54</v>
      </c>
      <c r="C58" s="33" t="str">
        <f>+[1]종목원가!C60</f>
        <v>철근콘크리트용재생봉강</v>
      </c>
      <c r="D58" s="34" t="str">
        <f>+[1]종목원가!D60</f>
        <v>연신율</v>
      </c>
      <c r="E58" s="4" t="str">
        <f>+[1]종목원가!E60</f>
        <v xml:space="preserve"> KS D 3527</v>
      </c>
      <c r="F58" s="35" t="s">
        <v>26</v>
      </c>
      <c r="G58" s="35">
        <v>6</v>
      </c>
      <c r="H58" s="36">
        <f>+[1]종목원가!M65</f>
        <v>17044.655310000002</v>
      </c>
      <c r="I58" s="36">
        <f>+[1]종목원가!N65</f>
        <v>17000</v>
      </c>
      <c r="J58" s="36">
        <f t="shared" si="0"/>
        <v>1700</v>
      </c>
      <c r="K58" s="36">
        <f>[1]종목원가!M60</f>
        <v>31193.887229999997</v>
      </c>
      <c r="L58" s="36">
        <f t="shared" si="1"/>
        <v>3119.388723</v>
      </c>
      <c r="M58" s="36">
        <f t="shared" si="2"/>
        <v>34313.275952999997</v>
      </c>
      <c r="N58" s="37">
        <f t="shared" si="3"/>
        <v>34000</v>
      </c>
      <c r="O58" s="38"/>
    </row>
    <row r="59" spans="2:15" s="6" customFormat="1" ht="36.950000000000003" customHeight="1" x14ac:dyDescent="0.3">
      <c r="B59" s="32">
        <f>+[1]종목원가!B61</f>
        <v>55</v>
      </c>
      <c r="C59" s="33" t="str">
        <f>+[1]종목원가!C61</f>
        <v>철근콘크리트용재생봉강</v>
      </c>
      <c r="D59" s="34" t="str">
        <f>+[1]종목원가!D61</f>
        <v>굽힘성</v>
      </c>
      <c r="E59" s="4" t="str">
        <f>+[1]종목원가!E61</f>
        <v xml:space="preserve"> KS D 3527</v>
      </c>
      <c r="F59" s="35" t="s">
        <v>26</v>
      </c>
      <c r="G59" s="35">
        <v>6</v>
      </c>
      <c r="H59" s="36">
        <f>+[1]종목원가!M66</f>
        <v>17215.523070000003</v>
      </c>
      <c r="I59" s="36">
        <f>+[1]종목원가!N66</f>
        <v>17000</v>
      </c>
      <c r="J59" s="36">
        <f t="shared" si="0"/>
        <v>1700</v>
      </c>
      <c r="K59" s="36">
        <f>[1]종목원가!M61</f>
        <v>17044.655310000002</v>
      </c>
      <c r="L59" s="36">
        <f t="shared" si="1"/>
        <v>1704.4655310000003</v>
      </c>
      <c r="M59" s="36">
        <f t="shared" si="2"/>
        <v>18749.120841000004</v>
      </c>
      <c r="N59" s="37">
        <f t="shared" si="3"/>
        <v>19000</v>
      </c>
      <c r="O59" s="38"/>
    </row>
    <row r="60" spans="2:15" s="6" customFormat="1" ht="36.950000000000003" customHeight="1" x14ac:dyDescent="0.3">
      <c r="B60" s="32">
        <f>+[1]종목원가!B62</f>
        <v>56</v>
      </c>
      <c r="C60" s="33" t="str">
        <f>+[1]종목원가!C62</f>
        <v>철근콘크리트용재생봉강</v>
      </c>
      <c r="D60" s="34" t="str">
        <f>+[1]종목원가!D62</f>
        <v>겉모양,치수,무게</v>
      </c>
      <c r="E60" s="4" t="str">
        <f>+[1]종목원가!E62</f>
        <v xml:space="preserve"> KS D 3527</v>
      </c>
      <c r="F60" s="35" t="s">
        <v>27</v>
      </c>
      <c r="G60" s="35">
        <v>6</v>
      </c>
      <c r="H60" s="36" t="e">
        <f>+[1]종목원가!#REF!</f>
        <v>#REF!</v>
      </c>
      <c r="I60" s="36" t="e">
        <f>+[1]종목원가!#REF!</f>
        <v>#REF!</v>
      </c>
      <c r="J60" s="36" t="e">
        <f t="shared" si="0"/>
        <v>#REF!</v>
      </c>
      <c r="K60" s="36">
        <f>[1]종목원가!M62</f>
        <v>6690.8988749999999</v>
      </c>
      <c r="L60" s="36">
        <f t="shared" si="1"/>
        <v>669.08988750000003</v>
      </c>
      <c r="M60" s="36">
        <f t="shared" si="2"/>
        <v>7359.9887625000001</v>
      </c>
      <c r="N60" s="37">
        <f t="shared" si="3"/>
        <v>7000</v>
      </c>
      <c r="O60" s="38"/>
    </row>
    <row r="61" spans="2:15" s="6" customFormat="1" ht="36.950000000000003" customHeight="1" x14ac:dyDescent="0.3">
      <c r="B61" s="32">
        <f>+[1]종목원가!B63</f>
        <v>57</v>
      </c>
      <c r="C61" s="33" t="str">
        <f>+[1]종목원가!C63</f>
        <v>PC강봉</v>
      </c>
      <c r="D61" s="34" t="str">
        <f>+[1]종목원가!D63</f>
        <v>겉모양 및 치수</v>
      </c>
      <c r="E61" s="4" t="str">
        <f>+[1]종목원가!E63</f>
        <v xml:space="preserve"> KS D 3505</v>
      </c>
      <c r="F61" s="35" t="s">
        <v>27</v>
      </c>
      <c r="G61" s="35">
        <v>6</v>
      </c>
      <c r="H61" s="36" t="e">
        <f>+[1]종목원가!#REF!</f>
        <v>#REF!</v>
      </c>
      <c r="I61" s="36" t="e">
        <f>+[1]종목원가!#REF!</f>
        <v>#REF!</v>
      </c>
      <c r="J61" s="36" t="e">
        <f t="shared" si="0"/>
        <v>#REF!</v>
      </c>
      <c r="K61" s="36">
        <f>[1]종목원가!M63</f>
        <v>6678.6940350000013</v>
      </c>
      <c r="L61" s="36">
        <f t="shared" si="1"/>
        <v>667.8694035000002</v>
      </c>
      <c r="M61" s="36">
        <f t="shared" si="2"/>
        <v>7346.5634385000012</v>
      </c>
      <c r="N61" s="37">
        <f t="shared" si="3"/>
        <v>7000</v>
      </c>
      <c r="O61" s="38"/>
    </row>
    <row r="62" spans="2:15" s="6" customFormat="1" ht="36.950000000000003" customHeight="1" x14ac:dyDescent="0.3">
      <c r="B62" s="32">
        <f>+[1]종목원가!B64</f>
        <v>58</v>
      </c>
      <c r="C62" s="33" t="str">
        <f>+[1]종목원가!C64</f>
        <v>PC강봉</v>
      </c>
      <c r="D62" s="34" t="str">
        <f>+[1]종목원가!D64</f>
        <v>0.2%항복강도</v>
      </c>
      <c r="E62" s="4" t="str">
        <f>+[1]종목원가!E64</f>
        <v xml:space="preserve"> KS D 3505</v>
      </c>
      <c r="F62" s="35" t="s">
        <v>26</v>
      </c>
      <c r="G62" s="35">
        <v>6</v>
      </c>
      <c r="H62" s="36" t="e">
        <f>+[1]종목원가!#REF!</f>
        <v>#REF!</v>
      </c>
      <c r="I62" s="36" t="e">
        <f>+[1]종목원가!#REF!</f>
        <v>#REF!</v>
      </c>
      <c r="J62" s="36" t="e">
        <f t="shared" si="0"/>
        <v>#REF!</v>
      </c>
      <c r="K62" s="36">
        <f>[1]종목원가!M64</f>
        <v>17215.523070000003</v>
      </c>
      <c r="L62" s="36">
        <f t="shared" si="1"/>
        <v>1721.5523070000004</v>
      </c>
      <c r="M62" s="36">
        <f t="shared" si="2"/>
        <v>18937.075377000005</v>
      </c>
      <c r="N62" s="37">
        <f t="shared" si="3"/>
        <v>19000</v>
      </c>
      <c r="O62" s="39"/>
    </row>
    <row r="63" spans="2:15" s="6" customFormat="1" ht="36.950000000000003" customHeight="1" x14ac:dyDescent="0.3">
      <c r="B63" s="32">
        <f>+[1]종목원가!B65</f>
        <v>59</v>
      </c>
      <c r="C63" s="33" t="str">
        <f>+[1]종목원가!C65</f>
        <v>PC강봉</v>
      </c>
      <c r="D63" s="34" t="str">
        <f>+[1]종목원가!D65</f>
        <v>인장강도</v>
      </c>
      <c r="E63" s="4" t="str">
        <f>+[1]종목원가!E65</f>
        <v xml:space="preserve"> KS D 3505</v>
      </c>
      <c r="F63" s="35" t="s">
        <v>26</v>
      </c>
      <c r="G63" s="35">
        <v>6</v>
      </c>
      <c r="H63" s="36" t="e">
        <f>+[1]종목원가!#REF!</f>
        <v>#REF!</v>
      </c>
      <c r="I63" s="36" t="e">
        <f>+[1]종목원가!#REF!</f>
        <v>#REF!</v>
      </c>
      <c r="J63" s="36" t="e">
        <f t="shared" si="0"/>
        <v>#REF!</v>
      </c>
      <c r="K63" s="36">
        <f>[1]종목원가!M65</f>
        <v>17044.655310000002</v>
      </c>
      <c r="L63" s="36">
        <f t="shared" si="1"/>
        <v>1704.4655310000003</v>
      </c>
      <c r="M63" s="36">
        <f t="shared" si="2"/>
        <v>18749.120841000004</v>
      </c>
      <c r="N63" s="37">
        <f t="shared" si="3"/>
        <v>19000</v>
      </c>
      <c r="O63" s="38"/>
    </row>
    <row r="64" spans="2:15" s="6" customFormat="1" ht="36.950000000000003" customHeight="1" x14ac:dyDescent="0.3">
      <c r="B64" s="32">
        <f>+[1]종목원가!B66</f>
        <v>60</v>
      </c>
      <c r="C64" s="33" t="str">
        <f>+[1]종목원가!C66</f>
        <v>PC강봉</v>
      </c>
      <c r="D64" s="34" t="str">
        <f>+[1]종목원가!D66</f>
        <v>연신율</v>
      </c>
      <c r="E64" s="4" t="str">
        <f>+[1]종목원가!E66</f>
        <v xml:space="preserve"> KS D 3505</v>
      </c>
      <c r="F64" s="35" t="s">
        <v>26</v>
      </c>
      <c r="G64" s="35">
        <v>6</v>
      </c>
      <c r="H64" s="36">
        <f>+[1]종목원가!M67</f>
        <v>49729.015694999995</v>
      </c>
      <c r="I64" s="36">
        <f>+[1]종목원가!N67</f>
        <v>50000</v>
      </c>
      <c r="J64" s="36">
        <f t="shared" si="0"/>
        <v>5000</v>
      </c>
      <c r="K64" s="36">
        <f>[1]종목원가!M66</f>
        <v>17215.523070000003</v>
      </c>
      <c r="L64" s="36">
        <f t="shared" si="1"/>
        <v>1721.5523070000004</v>
      </c>
      <c r="M64" s="36">
        <f t="shared" si="2"/>
        <v>18937.075377000005</v>
      </c>
      <c r="N64" s="37">
        <f t="shared" si="3"/>
        <v>19000</v>
      </c>
      <c r="O64" s="39"/>
    </row>
    <row r="65" spans="2:15" s="6" customFormat="1" ht="36.950000000000003" customHeight="1" x14ac:dyDescent="0.3">
      <c r="B65" s="32">
        <f>+[1]종목원가!B67</f>
        <v>61</v>
      </c>
      <c r="C65" s="33" t="str">
        <f>+[1]종목원가!C67</f>
        <v>궤도자갈</v>
      </c>
      <c r="D65" s="34" t="str">
        <f>+[1]종목원가!D67</f>
        <v>궤도자갈입도시험</v>
      </c>
      <c r="E65" s="4" t="str">
        <f>+[1]종목원가!E67</f>
        <v>KS F 2502</v>
      </c>
      <c r="F65" s="12" t="s">
        <v>28</v>
      </c>
      <c r="G65" s="35">
        <v>6</v>
      </c>
      <c r="H65" s="36">
        <f>+[1]종목원가!M68</f>
        <v>45162.647789999995</v>
      </c>
      <c r="I65" s="36">
        <f>+[1]종목원가!N68</f>
        <v>45000</v>
      </c>
      <c r="J65" s="36">
        <f t="shared" si="0"/>
        <v>4500</v>
      </c>
      <c r="K65" s="36">
        <f>[1]종목원가!M67</f>
        <v>49729.015694999995</v>
      </c>
      <c r="L65" s="36">
        <f t="shared" si="1"/>
        <v>4972.9015694999998</v>
      </c>
      <c r="M65" s="36">
        <f t="shared" si="2"/>
        <v>54701.917264499993</v>
      </c>
      <c r="N65" s="37">
        <f t="shared" si="3"/>
        <v>55000</v>
      </c>
      <c r="O65" s="38"/>
    </row>
    <row r="66" spans="2:15" s="6" customFormat="1" ht="36.950000000000003" customHeight="1" x14ac:dyDescent="0.3">
      <c r="B66" s="32">
        <f>+[1]종목원가!B68</f>
        <v>62</v>
      </c>
      <c r="C66" s="33" t="str">
        <f>+[1]종목원가!C68</f>
        <v>궤도자갈</v>
      </c>
      <c r="D66" s="34" t="str">
        <f>+[1]종목원가!D68</f>
        <v>LA골재마모(KS)</v>
      </c>
      <c r="E66" s="4" t="str">
        <f>+[1]종목원가!E68</f>
        <v xml:space="preserve"> KS F 2508</v>
      </c>
      <c r="F66" s="13"/>
      <c r="G66" s="35">
        <v>6</v>
      </c>
      <c r="H66" s="36">
        <f>+[1]종목원가!M69</f>
        <v>45162.647789999995</v>
      </c>
      <c r="I66" s="36">
        <f>+[1]종목원가!N69</f>
        <v>45000</v>
      </c>
      <c r="J66" s="36">
        <f t="shared" si="0"/>
        <v>4500</v>
      </c>
      <c r="K66" s="36">
        <f>[1]종목원가!M68</f>
        <v>45162.647789999995</v>
      </c>
      <c r="L66" s="36">
        <f t="shared" si="1"/>
        <v>4516.2647790000001</v>
      </c>
      <c r="M66" s="36">
        <f t="shared" si="2"/>
        <v>49678.912568999993</v>
      </c>
      <c r="N66" s="37">
        <f t="shared" si="3"/>
        <v>50000</v>
      </c>
      <c r="O66" s="38"/>
    </row>
    <row r="67" spans="2:15" s="6" customFormat="1" ht="36.950000000000003" customHeight="1" x14ac:dyDescent="0.3">
      <c r="B67" s="32">
        <f>+[1]종목원가!B69</f>
        <v>63</v>
      </c>
      <c r="C67" s="33" t="str">
        <f>+[1]종목원가!C69</f>
        <v>궤도자갈</v>
      </c>
      <c r="D67" s="34" t="str">
        <f>+[1]종목원가!D69</f>
        <v>LA골재마모(프랑스)</v>
      </c>
      <c r="E67" s="4" t="str">
        <f>+[1]종목원가!E69</f>
        <v xml:space="preserve"> KS F 2529</v>
      </c>
      <c r="F67" s="13"/>
      <c r="G67" s="35">
        <v>6</v>
      </c>
      <c r="H67" s="36">
        <f>+[1]종목원가!M70</f>
        <v>45162.647789999995</v>
      </c>
      <c r="I67" s="36">
        <f>+[1]종목원가!N70</f>
        <v>45000</v>
      </c>
      <c r="J67" s="36">
        <f t="shared" si="0"/>
        <v>4500</v>
      </c>
      <c r="K67" s="36">
        <f>[1]종목원가!M69</f>
        <v>45162.647789999995</v>
      </c>
      <c r="L67" s="36">
        <f t="shared" si="1"/>
        <v>4516.2647790000001</v>
      </c>
      <c r="M67" s="36">
        <f t="shared" si="2"/>
        <v>49678.912568999993</v>
      </c>
      <c r="N67" s="37">
        <f t="shared" si="3"/>
        <v>50000</v>
      </c>
      <c r="O67" s="38"/>
    </row>
    <row r="68" spans="2:15" s="6" customFormat="1" ht="36.950000000000003" customHeight="1" x14ac:dyDescent="0.3">
      <c r="B68" s="32">
        <f>+[1]종목원가!B70</f>
        <v>64</v>
      </c>
      <c r="C68" s="33" t="str">
        <f>+[1]종목원가!C70</f>
        <v>궤도자갈</v>
      </c>
      <c r="D68" s="34" t="str">
        <f>+[1]종목원가!D70</f>
        <v>데발(DEVAL)시험</v>
      </c>
      <c r="E68" s="4" t="str">
        <f>+[1]종목원가!E70</f>
        <v>공사시방서</v>
      </c>
      <c r="F68" s="13"/>
      <c r="G68" s="35">
        <v>6</v>
      </c>
      <c r="H68" s="36">
        <f>+[1]종목원가!M71</f>
        <v>49729.015694999995</v>
      </c>
      <c r="I68" s="36">
        <f>+[1]종목원가!N71</f>
        <v>50000</v>
      </c>
      <c r="J68" s="36">
        <f t="shared" si="0"/>
        <v>5000</v>
      </c>
      <c r="K68" s="36">
        <f>[1]종목원가!M70</f>
        <v>45162.647789999995</v>
      </c>
      <c r="L68" s="36">
        <f t="shared" si="1"/>
        <v>4516.2647790000001</v>
      </c>
      <c r="M68" s="36">
        <f t="shared" si="2"/>
        <v>49678.912568999993</v>
      </c>
      <c r="N68" s="37">
        <f t="shared" si="3"/>
        <v>50000</v>
      </c>
      <c r="O68" s="38"/>
    </row>
    <row r="69" spans="2:15" s="6" customFormat="1" ht="36.950000000000003" customHeight="1" x14ac:dyDescent="0.3">
      <c r="B69" s="32">
        <f>+[1]종목원가!B71</f>
        <v>65</v>
      </c>
      <c r="C69" s="33" t="str">
        <f>+[1]종목원가!C71</f>
        <v>궤도자갈</v>
      </c>
      <c r="D69" s="34" t="str">
        <f>+[1]종목원가!D71</f>
        <v>편평석시험</v>
      </c>
      <c r="E69" s="4" t="str">
        <f>+[1]종목원가!E71</f>
        <v>공사시방서</v>
      </c>
      <c r="F69" s="13"/>
      <c r="G69" s="35">
        <v>6</v>
      </c>
      <c r="H69" s="36">
        <f>+[1]종목원가!M72</f>
        <v>49729.015694999995</v>
      </c>
      <c r="I69" s="36">
        <f>+[1]종목원가!N72</f>
        <v>50000</v>
      </c>
      <c r="J69" s="36">
        <f t="shared" ref="J69:J105" si="4">+I69*0.1</f>
        <v>5000</v>
      </c>
      <c r="K69" s="36">
        <f>[1]종목원가!M71</f>
        <v>49729.015694999995</v>
      </c>
      <c r="L69" s="36">
        <f t="shared" ref="L69:L105" si="5">+K69*0.1</f>
        <v>4972.9015694999998</v>
      </c>
      <c r="M69" s="36">
        <f t="shared" ref="M69:M105" si="6">+L69+K69</f>
        <v>54701.917264499993</v>
      </c>
      <c r="N69" s="37">
        <f t="shared" ref="N69:N91" si="7">ROUND(M69,-3)</f>
        <v>55000</v>
      </c>
      <c r="O69" s="39"/>
    </row>
    <row r="70" spans="2:15" s="6" customFormat="1" ht="36.950000000000003" customHeight="1" x14ac:dyDescent="0.3">
      <c r="B70" s="32">
        <f>+[1]종목원가!B72</f>
        <v>66</v>
      </c>
      <c r="C70" s="33" t="str">
        <f>+[1]종목원가!C72</f>
        <v>궤도자갈</v>
      </c>
      <c r="D70" s="34" t="str">
        <f>+[1]종목원가!D72</f>
        <v>세장석시험</v>
      </c>
      <c r="E70" s="4" t="str">
        <f>+[1]종목원가!E72</f>
        <v>공사시방서</v>
      </c>
      <c r="F70" s="13"/>
      <c r="G70" s="35">
        <v>6</v>
      </c>
      <c r="H70" s="36">
        <f>+[1]종목원가!M73</f>
        <v>17323.069080000001</v>
      </c>
      <c r="I70" s="36">
        <f>+[1]종목원가!N73</f>
        <v>17000</v>
      </c>
      <c r="J70" s="36">
        <f t="shared" si="4"/>
        <v>1700</v>
      </c>
      <c r="K70" s="36">
        <f>[1]종목원가!M72</f>
        <v>49729.015694999995</v>
      </c>
      <c r="L70" s="36">
        <f t="shared" si="5"/>
        <v>4972.9015694999998</v>
      </c>
      <c r="M70" s="36">
        <f t="shared" si="6"/>
        <v>54701.917264499993</v>
      </c>
      <c r="N70" s="37">
        <f t="shared" si="7"/>
        <v>55000</v>
      </c>
      <c r="O70" s="38"/>
    </row>
    <row r="71" spans="2:15" s="6" customFormat="1" ht="36.950000000000003" customHeight="1" x14ac:dyDescent="0.3">
      <c r="B71" s="32">
        <f>+[1]종목원가!B73</f>
        <v>67</v>
      </c>
      <c r="C71" s="33" t="str">
        <f>+[1]종목원가!C73</f>
        <v>궤도자갈</v>
      </c>
      <c r="D71" s="34" t="str">
        <f>+[1]종목원가!D73</f>
        <v>입자모양판정 실적률</v>
      </c>
      <c r="E71" s="4" t="str">
        <f>+[1]종목원가!E73</f>
        <v xml:space="preserve"> KS F 2505</v>
      </c>
      <c r="F71" s="13"/>
      <c r="G71" s="35">
        <v>6</v>
      </c>
      <c r="H71" s="36">
        <f>+[1]종목원가!M74</f>
        <v>73932.509264999986</v>
      </c>
      <c r="I71" s="36">
        <f>+[1]종목원가!N74</f>
        <v>74000</v>
      </c>
      <c r="J71" s="36">
        <f t="shared" si="4"/>
        <v>7400</v>
      </c>
      <c r="K71" s="36">
        <f>[1]종목원가!M73</f>
        <v>17323.069080000001</v>
      </c>
      <c r="L71" s="36">
        <f t="shared" si="5"/>
        <v>1732.3069080000002</v>
      </c>
      <c r="M71" s="36">
        <f t="shared" si="6"/>
        <v>19055.375988</v>
      </c>
      <c r="N71" s="37">
        <f t="shared" si="7"/>
        <v>19000</v>
      </c>
      <c r="O71" s="38"/>
    </row>
    <row r="72" spans="2:15" s="6" customFormat="1" ht="36.950000000000003" customHeight="1" x14ac:dyDescent="0.3">
      <c r="B72" s="32">
        <f>+[1]종목원가!B74</f>
        <v>68</v>
      </c>
      <c r="C72" s="33" t="str">
        <f>+[1]종목원가!C74</f>
        <v>궤도자갈</v>
      </c>
      <c r="D72" s="34" t="str">
        <f>+[1]종목원가!D74</f>
        <v>석탄 및 갈탄 함유량</v>
      </c>
      <c r="E72" s="4" t="str">
        <f>+[1]종목원가!E74</f>
        <v>KS F 2513</v>
      </c>
      <c r="F72" s="13"/>
      <c r="G72" s="35">
        <v>6</v>
      </c>
      <c r="H72" s="36">
        <f>+[1]종목원가!M75</f>
        <v>49729.015694999995</v>
      </c>
      <c r="I72" s="36">
        <f>+[1]종목원가!N75</f>
        <v>50000</v>
      </c>
      <c r="J72" s="36">
        <f t="shared" si="4"/>
        <v>5000</v>
      </c>
      <c r="K72" s="36">
        <f>[1]종목원가!M74</f>
        <v>73932.509264999986</v>
      </c>
      <c r="L72" s="36">
        <f t="shared" si="5"/>
        <v>7393.250926499999</v>
      </c>
      <c r="M72" s="36">
        <f t="shared" si="6"/>
        <v>81325.760191499983</v>
      </c>
      <c r="N72" s="37">
        <f t="shared" si="7"/>
        <v>81000</v>
      </c>
      <c r="O72" s="38"/>
    </row>
    <row r="73" spans="2:15" s="6" customFormat="1" ht="36.950000000000003" customHeight="1" x14ac:dyDescent="0.3">
      <c r="B73" s="32">
        <f>+[1]종목원가!B75</f>
        <v>69</v>
      </c>
      <c r="C73" s="33" t="str">
        <f>+[1]종목원가!C75</f>
        <v>궤도자갈</v>
      </c>
      <c r="D73" s="34" t="str">
        <f>+[1]종목원가!D75</f>
        <v>연석량시험</v>
      </c>
      <c r="E73" s="4" t="str">
        <f>+[1]종목원가!E75</f>
        <v>KS F 2516</v>
      </c>
      <c r="F73" s="13"/>
      <c r="G73" s="35">
        <v>6</v>
      </c>
      <c r="H73" s="36">
        <f>+[1]종목원가!M76</f>
        <v>36182.454990000006</v>
      </c>
      <c r="I73" s="36">
        <f>+[1]종목원가!N76</f>
        <v>36000</v>
      </c>
      <c r="J73" s="36">
        <f t="shared" si="4"/>
        <v>3600</v>
      </c>
      <c r="K73" s="36">
        <f>[1]종목원가!M75</f>
        <v>49729.015694999995</v>
      </c>
      <c r="L73" s="36">
        <f t="shared" si="5"/>
        <v>4972.9015694999998</v>
      </c>
      <c r="M73" s="36">
        <f t="shared" si="6"/>
        <v>54701.917264499993</v>
      </c>
      <c r="N73" s="37">
        <f t="shared" si="7"/>
        <v>55000</v>
      </c>
      <c r="O73" s="38"/>
    </row>
    <row r="74" spans="2:15" s="6" customFormat="1" ht="36.950000000000003" customHeight="1" x14ac:dyDescent="0.3">
      <c r="B74" s="32">
        <f>+[1]종목원가!B76</f>
        <v>70</v>
      </c>
      <c r="C74" s="33" t="str">
        <f>+[1]종목원가!C76</f>
        <v>궤도자갈</v>
      </c>
      <c r="D74" s="34" t="str">
        <f>+[1]종목원가!D76</f>
        <v>점토덩어리량</v>
      </c>
      <c r="E74" s="4" t="str">
        <f>+[1]종목원가!E76</f>
        <v>KS F 2512</v>
      </c>
      <c r="F74" s="13"/>
      <c r="G74" s="35">
        <v>6</v>
      </c>
      <c r="H74" s="36">
        <f>+[1]종목원가!M77</f>
        <v>50962.972559999995</v>
      </c>
      <c r="I74" s="36">
        <f>+[1]종목원가!N77</f>
        <v>51000</v>
      </c>
      <c r="J74" s="36">
        <f t="shared" si="4"/>
        <v>5100</v>
      </c>
      <c r="K74" s="36">
        <f>[1]종목원가!M76</f>
        <v>36182.454990000006</v>
      </c>
      <c r="L74" s="36">
        <f t="shared" si="5"/>
        <v>3618.2454990000006</v>
      </c>
      <c r="M74" s="36">
        <f t="shared" si="6"/>
        <v>39800.70048900001</v>
      </c>
      <c r="N74" s="37">
        <f t="shared" si="7"/>
        <v>40000</v>
      </c>
      <c r="O74" s="38"/>
    </row>
    <row r="75" spans="2:15" s="6" customFormat="1" ht="36.950000000000003" customHeight="1" x14ac:dyDescent="0.3">
      <c r="B75" s="32">
        <f>+[1]종목원가!B77</f>
        <v>71</v>
      </c>
      <c r="C75" s="33" t="str">
        <f>+[1]종목원가!C77</f>
        <v>궤도자갈</v>
      </c>
      <c r="D75" s="34" t="str">
        <f>+[1]종목원가!D77</f>
        <v>청결도</v>
      </c>
      <c r="E75" s="4" t="str">
        <f>+[1]종목원가!E77</f>
        <v>KS F 2510</v>
      </c>
      <c r="F75" s="13"/>
      <c r="G75" s="35">
        <v>6</v>
      </c>
      <c r="H75" s="36">
        <f>+[1]종목원가!M78</f>
        <v>24236.762729999999</v>
      </c>
      <c r="I75" s="36">
        <f>+[1]종목원가!N78</f>
        <v>24000</v>
      </c>
      <c r="J75" s="36">
        <f t="shared" si="4"/>
        <v>2400</v>
      </c>
      <c r="K75" s="36">
        <f>[1]종목원가!M77</f>
        <v>50962.972559999995</v>
      </c>
      <c r="L75" s="36">
        <f t="shared" si="5"/>
        <v>5096.2972559999998</v>
      </c>
      <c r="M75" s="36">
        <f t="shared" si="6"/>
        <v>56059.269815999993</v>
      </c>
      <c r="N75" s="37">
        <f t="shared" si="7"/>
        <v>56000</v>
      </c>
      <c r="O75" s="38"/>
    </row>
    <row r="76" spans="2:15" s="6" customFormat="1" ht="36.950000000000003" customHeight="1" x14ac:dyDescent="0.3">
      <c r="B76" s="32">
        <f>+[1]종목원가!B78</f>
        <v>72</v>
      </c>
      <c r="C76" s="33" t="str">
        <f>+[1]종목원가!C78</f>
        <v>궤도자갈</v>
      </c>
      <c r="D76" s="34" t="str">
        <f>+[1]종목원가!D78</f>
        <v>0.08mm체 통과량</v>
      </c>
      <c r="E76" s="4" t="str">
        <f>+[1]종목원가!E78</f>
        <v>KS F 2511</v>
      </c>
      <c r="F76" s="13"/>
      <c r="G76" s="35">
        <v>6</v>
      </c>
      <c r="H76" s="36" t="e">
        <f>+[1]종목원가!#REF!</f>
        <v>#REF!</v>
      </c>
      <c r="I76" s="36" t="e">
        <f>+[1]종목원가!#REF!</f>
        <v>#REF!</v>
      </c>
      <c r="J76" s="36" t="e">
        <f t="shared" si="4"/>
        <v>#REF!</v>
      </c>
      <c r="K76" s="36">
        <f>[1]종목원가!M78</f>
        <v>24236.762729999999</v>
      </c>
      <c r="L76" s="36">
        <f t="shared" si="5"/>
        <v>2423.676273</v>
      </c>
      <c r="M76" s="36">
        <f t="shared" si="6"/>
        <v>26660.439003</v>
      </c>
      <c r="N76" s="37">
        <f t="shared" si="7"/>
        <v>27000</v>
      </c>
      <c r="O76" s="38"/>
    </row>
    <row r="77" spans="2:15" s="6" customFormat="1" ht="36.950000000000003" customHeight="1" x14ac:dyDescent="0.3">
      <c r="B77" s="32">
        <f>+[1]종목원가!B79</f>
        <v>73</v>
      </c>
      <c r="C77" s="33" t="str">
        <f>+[1]종목원가!C79</f>
        <v>궤도자갈</v>
      </c>
      <c r="D77" s="34" t="str">
        <f>+[1]종목원가!D79</f>
        <v>안정성</v>
      </c>
      <c r="E77" s="4" t="str">
        <f>+[1]종목원가!E79</f>
        <v>KS F 2512</v>
      </c>
      <c r="F77" s="13"/>
      <c r="G77" s="35">
        <v>12</v>
      </c>
      <c r="H77" s="36">
        <f>+[1]종목원가!M80</f>
        <v>44063.900549999991</v>
      </c>
      <c r="I77" s="36">
        <f>+[1]종목원가!N80</f>
        <v>44000</v>
      </c>
      <c r="J77" s="36">
        <f t="shared" si="4"/>
        <v>4400</v>
      </c>
      <c r="K77" s="36">
        <f>[1]종목원가!M79</f>
        <v>112617.185415</v>
      </c>
      <c r="L77" s="36">
        <f t="shared" si="5"/>
        <v>11261.7185415</v>
      </c>
      <c r="M77" s="36">
        <f t="shared" si="6"/>
        <v>123878.9039565</v>
      </c>
      <c r="N77" s="37">
        <f t="shared" si="7"/>
        <v>124000</v>
      </c>
      <c r="O77" s="38"/>
    </row>
    <row r="78" spans="2:15" s="6" customFormat="1" ht="36.950000000000003" customHeight="1" x14ac:dyDescent="0.3">
      <c r="B78" s="32">
        <f>+[1]종목원가!B80</f>
        <v>74</v>
      </c>
      <c r="C78" s="33" t="str">
        <f>+[1]종목원가!C80</f>
        <v>금속경도</v>
      </c>
      <c r="D78" s="34" t="str">
        <f>+[1]종목원가!D80</f>
        <v>금속경도시편제작(개당)</v>
      </c>
      <c r="E78" s="4" t="str">
        <f>+[1]종목원가!E80</f>
        <v>-</v>
      </c>
      <c r="F78" s="5" t="s">
        <v>29</v>
      </c>
      <c r="G78" s="35">
        <v>6</v>
      </c>
      <c r="H78" s="36">
        <f>+[1]종목원가!M82</f>
        <v>24520.836899999998</v>
      </c>
      <c r="I78" s="36">
        <f>+[1]종목원가!N82</f>
        <v>25000</v>
      </c>
      <c r="J78" s="36">
        <f t="shared" si="4"/>
        <v>2500</v>
      </c>
      <c r="K78" s="36">
        <f>[1]종목원가!M80</f>
        <v>44063.900549999991</v>
      </c>
      <c r="L78" s="36">
        <f t="shared" si="5"/>
        <v>4406.3900549999989</v>
      </c>
      <c r="M78" s="36">
        <f t="shared" si="6"/>
        <v>48470.290604999987</v>
      </c>
      <c r="N78" s="37">
        <f t="shared" si="7"/>
        <v>48000</v>
      </c>
      <c r="O78" s="38"/>
    </row>
    <row r="79" spans="2:15" s="6" customFormat="1" ht="36.950000000000003" customHeight="1" x14ac:dyDescent="0.3">
      <c r="B79" s="32">
        <f>+[1]종목원가!B81</f>
        <v>75</v>
      </c>
      <c r="C79" s="33" t="str">
        <f>+[1]종목원가!C81</f>
        <v>금속경도</v>
      </c>
      <c r="D79" s="34" t="str">
        <f>+[1]종목원가!D81</f>
        <v>브리넬경도시험</v>
      </c>
      <c r="E79" s="4" t="str">
        <f>+[1]종목원가!E81</f>
        <v xml:space="preserve"> KS D 0805</v>
      </c>
      <c r="F79" s="12" t="s">
        <v>30</v>
      </c>
      <c r="G79" s="35">
        <v>6</v>
      </c>
      <c r="H79" s="36" t="e">
        <f>+[1]종목원가!#REF!</f>
        <v>#REF!</v>
      </c>
      <c r="I79" s="36" t="e">
        <f>+[1]종목원가!#REF!</f>
        <v>#REF!</v>
      </c>
      <c r="J79" s="36" t="e">
        <f t="shared" si="4"/>
        <v>#REF!</v>
      </c>
      <c r="K79" s="36">
        <f>[1]종목원가!M81</f>
        <v>24520.836899999998</v>
      </c>
      <c r="L79" s="36">
        <f t="shared" si="5"/>
        <v>2452.0836899999999</v>
      </c>
      <c r="M79" s="36">
        <f t="shared" si="6"/>
        <v>26972.920589999998</v>
      </c>
      <c r="N79" s="37">
        <f t="shared" si="7"/>
        <v>27000</v>
      </c>
      <c r="O79" s="38"/>
    </row>
    <row r="80" spans="2:15" s="6" customFormat="1" ht="36.950000000000003" customHeight="1" x14ac:dyDescent="0.3">
      <c r="B80" s="32">
        <f>+[1]종목원가!B82</f>
        <v>76</v>
      </c>
      <c r="C80" s="33" t="str">
        <f>+[1]종목원가!C82</f>
        <v>금속경도</v>
      </c>
      <c r="D80" s="34" t="str">
        <f>+[1]종목원가!D82</f>
        <v>로크웰경도시험</v>
      </c>
      <c r="E80" s="4" t="str">
        <f>+[1]종목원가!E82</f>
        <v xml:space="preserve"> KS D 0806</v>
      </c>
      <c r="F80" s="13"/>
      <c r="G80" s="35">
        <v>6</v>
      </c>
      <c r="H80" s="36" t="e">
        <f>+[1]종목원가!#REF!</f>
        <v>#REF!</v>
      </c>
      <c r="I80" s="36" t="e">
        <f>+[1]종목원가!#REF!</f>
        <v>#REF!</v>
      </c>
      <c r="J80" s="36" t="e">
        <f t="shared" si="4"/>
        <v>#REF!</v>
      </c>
      <c r="K80" s="36">
        <f>[1]종목원가!M82</f>
        <v>24520.836899999998</v>
      </c>
      <c r="L80" s="36">
        <f t="shared" si="5"/>
        <v>2452.0836899999999</v>
      </c>
      <c r="M80" s="36">
        <f t="shared" si="6"/>
        <v>26972.920589999998</v>
      </c>
      <c r="N80" s="37">
        <f t="shared" si="7"/>
        <v>27000</v>
      </c>
      <c r="O80" s="38"/>
    </row>
    <row r="81" spans="2:15" s="6" customFormat="1" ht="36.950000000000003" customHeight="1" x14ac:dyDescent="0.3">
      <c r="B81" s="32">
        <f>+[1]종목원가!B83</f>
        <v>77</v>
      </c>
      <c r="C81" s="4" t="str">
        <f>+[1]종목원가!C83</f>
        <v>석재</v>
      </c>
      <c r="D81" s="34" t="str">
        <f>+[1]종목원가!D83</f>
        <v>밀도 및 흡수율</v>
      </c>
      <c r="E81" s="4" t="str">
        <f>+[1]종목원가!E83</f>
        <v>KS F 2518</v>
      </c>
      <c r="F81" s="12" t="s">
        <v>31</v>
      </c>
      <c r="G81" s="35">
        <v>6</v>
      </c>
      <c r="H81" s="36">
        <f>+[1]종목원가!M85</f>
        <v>55978.963049999991</v>
      </c>
      <c r="I81" s="36">
        <f>+[1]종목원가!N85</f>
        <v>56000</v>
      </c>
      <c r="J81" s="36">
        <f t="shared" si="4"/>
        <v>5600</v>
      </c>
      <c r="K81" s="36">
        <f>[1]종목원가!M83</f>
        <v>55978.963049999991</v>
      </c>
      <c r="L81" s="36">
        <f t="shared" si="5"/>
        <v>5597.8963049999993</v>
      </c>
      <c r="M81" s="36">
        <f t="shared" si="6"/>
        <v>61576.859354999993</v>
      </c>
      <c r="N81" s="37">
        <f t="shared" si="7"/>
        <v>62000</v>
      </c>
      <c r="O81" s="38"/>
    </row>
    <row r="82" spans="2:15" s="6" customFormat="1" ht="36.950000000000003" customHeight="1" x14ac:dyDescent="0.3">
      <c r="B82" s="32">
        <f>+[1]종목원가!B84</f>
        <v>78</v>
      </c>
      <c r="C82" s="4" t="str">
        <f>+[1]종목원가!C84</f>
        <v>석재</v>
      </c>
      <c r="D82" s="34" t="str">
        <f>+[1]종목원가!D84</f>
        <v>석재압축강도(수침)</v>
      </c>
      <c r="E82" s="4" t="str">
        <f>+[1]종목원가!E84</f>
        <v xml:space="preserve"> KS F 2519</v>
      </c>
      <c r="F82" s="13"/>
      <c r="G82" s="35">
        <v>6</v>
      </c>
      <c r="H82" s="36" t="e">
        <f>+[1]종목원가!#REF!</f>
        <v>#REF!</v>
      </c>
      <c r="I82" s="36" t="e">
        <f>+[1]종목원가!#REF!</f>
        <v>#REF!</v>
      </c>
      <c r="J82" s="36" t="e">
        <f t="shared" si="4"/>
        <v>#REF!</v>
      </c>
      <c r="K82" s="36">
        <f>[1]종목원가!M84</f>
        <v>55978.963049999991</v>
      </c>
      <c r="L82" s="36">
        <f t="shared" si="5"/>
        <v>5597.8963049999993</v>
      </c>
      <c r="M82" s="40">
        <f t="shared" si="6"/>
        <v>61576.859354999993</v>
      </c>
      <c r="N82" s="37">
        <f t="shared" si="7"/>
        <v>62000</v>
      </c>
      <c r="O82" s="38"/>
    </row>
    <row r="83" spans="2:15" s="6" customFormat="1" ht="36.950000000000003" customHeight="1" x14ac:dyDescent="0.3">
      <c r="B83" s="32">
        <f>+[1]종목원가!B85</f>
        <v>79</v>
      </c>
      <c r="C83" s="4" t="str">
        <f>+[1]종목원가!C85</f>
        <v>석재</v>
      </c>
      <c r="D83" s="34" t="str">
        <f>+[1]종목원가!D85</f>
        <v>석재압축강도(건조)</v>
      </c>
      <c r="E83" s="4" t="str">
        <f>+[1]종목원가!E85</f>
        <v xml:space="preserve"> KS F 2519</v>
      </c>
      <c r="F83" s="41"/>
      <c r="G83" s="35">
        <v>6</v>
      </c>
      <c r="H83" s="36" t="e">
        <f>+[1]종목원가!#REF!</f>
        <v>#REF!</v>
      </c>
      <c r="I83" s="36" t="e">
        <f>+[1]종목원가!#REF!</f>
        <v>#REF!</v>
      </c>
      <c r="J83" s="36" t="e">
        <f t="shared" si="4"/>
        <v>#REF!</v>
      </c>
      <c r="K83" s="36">
        <f>[1]종목원가!M85</f>
        <v>55978.963049999991</v>
      </c>
      <c r="L83" s="36">
        <f t="shared" si="5"/>
        <v>5597.8963049999993</v>
      </c>
      <c r="M83" s="40">
        <f t="shared" si="6"/>
        <v>61576.859354999993</v>
      </c>
      <c r="N83" s="37">
        <f t="shared" si="7"/>
        <v>62000</v>
      </c>
      <c r="O83" s="38"/>
    </row>
    <row r="84" spans="2:15" s="6" customFormat="1" ht="36.950000000000003" customHeight="1" thickBot="1" x14ac:dyDescent="0.35">
      <c r="B84" s="32">
        <f>+[1]종목원가!B86</f>
        <v>80</v>
      </c>
      <c r="C84" s="42" t="str">
        <f>+[1]종목원가!C86</f>
        <v>반발경도시험(개소당)</v>
      </c>
      <c r="D84" s="43" t="str">
        <f>+[1]종목원가!D86</f>
        <v>비파괴</v>
      </c>
      <c r="E84" s="42" t="str">
        <f>+[1]종목원가!E86</f>
        <v>장비사양</v>
      </c>
      <c r="F84" s="44"/>
      <c r="G84" s="45">
        <v>6</v>
      </c>
      <c r="H84" s="46" t="e">
        <f>+[1]종목원가!#REF!</f>
        <v>#REF!</v>
      </c>
      <c r="I84" s="46" t="e">
        <f>+[1]종목원가!#REF!</f>
        <v>#REF!</v>
      </c>
      <c r="J84" s="46" t="e">
        <f>+I84*0.1</f>
        <v>#REF!</v>
      </c>
      <c r="K84" s="46">
        <f>[1]종목원가!M86</f>
        <v>31140.432224999993</v>
      </c>
      <c r="L84" s="46">
        <f>+K84*0.1</f>
        <v>3114.0432224999995</v>
      </c>
      <c r="M84" s="46">
        <f>+L84+K84</f>
        <v>34254.475447499994</v>
      </c>
      <c r="N84" s="47">
        <f t="shared" si="7"/>
        <v>34000</v>
      </c>
      <c r="O84" s="48" t="s">
        <v>32</v>
      </c>
    </row>
    <row r="85" spans="2:15" ht="9.9499999999999993" customHeight="1" x14ac:dyDescent="0.25">
      <c r="B85" s="49"/>
    </row>
  </sheetData>
  <autoFilter ref="B4:O84"/>
  <mergeCells count="4">
    <mergeCell ref="B2:O2"/>
    <mergeCell ref="F65:F77"/>
    <mergeCell ref="F79:F80"/>
    <mergeCell ref="F81:F83"/>
  </mergeCells>
  <phoneticPr fontId="3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55" fitToHeight="0" orientation="portrait" r:id="rId1"/>
  <headerFooter alignWithMargins="0">
    <oddFooter>&amp;C&amp;"휴먼모음T,보통"&amp;9&amp;A&amp;R&amp;"휴먼모음T,굵게"&amp;8&amp;P/&amp;N</oddFooter>
  </headerFooter>
  <rowBreaks count="2" manualBreakCount="2">
    <brk id="34" min="1" max="14" man="1"/>
    <brk id="57" min="1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품질시험종목(80종) 및 수수료(2024)</vt:lpstr>
      <vt:lpstr>'품질시험종목(80종) 및 수수료(2024)'!Print_Area</vt:lpstr>
      <vt:lpstr>'품질시험종목(80종) 및 수수료(2024)'!Print_Titles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사용자</cp:lastModifiedBy>
  <dcterms:created xsi:type="dcterms:W3CDTF">2017-01-05T06:35:31Z</dcterms:created>
  <dcterms:modified xsi:type="dcterms:W3CDTF">2024-06-07T07:40:36Z</dcterms:modified>
</cp:coreProperties>
</file>